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Расходы №5" sheetId="1" r:id="rId1"/>
    <sheet name="Расходы №6" sheetId="2" r:id="rId2"/>
    <sheet name="программы №9" sheetId="3" r:id="rId3"/>
    <sheet name="программы №10" sheetId="4" r:id="rId4"/>
  </sheets>
  <externalReferences>
    <externalReference r:id="rId7"/>
  </externalReferences>
  <definedNames>
    <definedName name="_xlnm.Print_Area" localSheetId="3">'программы №10'!$A$1:$D$15</definedName>
    <definedName name="_xlnm.Print_Area" localSheetId="2">'программы №9'!$A$1:$D$15</definedName>
    <definedName name="_xlnm.Print_Area" localSheetId="0">'Расходы №5'!$A$1:$H$196</definedName>
    <definedName name="_xlnm.Print_Area" localSheetId="1">'Расходы №6'!$A$1:$I$216</definedName>
  </definedNames>
  <calcPr fullCalcOnLoad="1"/>
</workbook>
</file>

<file path=xl/sharedStrings.xml><?xml version="1.0" encoding="utf-8"?>
<sst xmlns="http://schemas.openxmlformats.org/spreadsheetml/2006/main" count="2568" uniqueCount="202">
  <si>
    <t xml:space="preserve">к решению Думы </t>
  </si>
  <si>
    <t>КЦСР</t>
  </si>
  <si>
    <t>Сумма, руб.</t>
  </si>
  <si>
    <t>ИТОГО:</t>
  </si>
  <si>
    <t>Нерхинского  муниципального образования</t>
  </si>
  <si>
    <t>2014 год, руб.</t>
  </si>
  <si>
    <t>2015 год, руб.</t>
  </si>
  <si>
    <t>Приложение № 5</t>
  </si>
  <si>
    <t>Нерхинского   муниципального образования</t>
  </si>
  <si>
    <t>7950400</t>
  </si>
  <si>
    <t>Приложение № 9</t>
  </si>
  <si>
    <t>Приложение № 10</t>
  </si>
  <si>
    <t>Наименование</t>
  </si>
  <si>
    <t>КВСР</t>
  </si>
  <si>
    <t>КФСР</t>
  </si>
  <si>
    <t>КВР</t>
  </si>
  <si>
    <t>КЭС</t>
  </si>
  <si>
    <t>Доп. ЭК</t>
  </si>
  <si>
    <t>Администрация</t>
  </si>
  <si>
    <t>985</t>
  </si>
  <si>
    <t/>
  </si>
  <si>
    <t>ОБЩЕГОСУДАРСТВЕННЫЕ РАСХОДЫ</t>
  </si>
  <si>
    <t>0100</t>
  </si>
  <si>
    <t>Функционирование высшего должностного лица субъекта Российской Федерации и органа местногосамоуправления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</si>
  <si>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</si>
  <si>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</si>
  <si>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</si>
  <si>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</si>
  <si>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</si>
  <si>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Заработная плата</t>
  </si>
  <si>
    <t>121</t>
  </si>
  <si>
    <t>211</t>
  </si>
  <si>
    <t>000</t>
  </si>
  <si>
    <t>Прочие выплаты</t>
  </si>
  <si>
    <t>122</t>
  </si>
  <si>
    <t>212</t>
  </si>
  <si>
    <t>Начисление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</si>
  <si>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</si>
  <si>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</si>
  <si>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</si>
  <si>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</si>
  <si>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</si>
  <si>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Услуги связи</t>
  </si>
  <si>
    <t>244</t>
  </si>
  <si>
    <t>221</t>
  </si>
  <si>
    <t>Транспортные услуги</t>
  </si>
  <si>
    <t>222</t>
  </si>
  <si>
    <t>Работы, услуги по содержанию имущества</t>
  </si>
  <si>
    <t>225</t>
  </si>
  <si>
    <t>Прочие работы, услуги по содержанию имущества</t>
  </si>
  <si>
    <t>847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</si>
  <si>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</si>
  <si>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</si>
  <si>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</si>
  <si>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</si>
  <si>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</si>
  <si>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</si>
  <si>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</si>
  <si>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</si>
  <si>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Приобретение горюче-смазочных материалов</t>
  </si>
  <si>
    <t>845</t>
  </si>
  <si>
    <t>Прочие материальные запасы</t>
  </si>
  <si>
    <t>846</t>
  </si>
  <si>
    <t>Приобретение котельно-печного топлива</t>
  </si>
  <si>
    <t>849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</si>
  <si>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</si>
  <si>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</si>
  <si>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</si>
  <si>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</si>
  <si>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</si>
  <si>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</si>
  <si>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</si>
  <si>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</si>
  <si>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</si>
  <si>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</si>
  <si>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 воинского учета на территориях, где отсутствуют военные комиссариаты</t>
  </si>
  <si>
    <t>Оплата труда</t>
  </si>
  <si>
    <t>Начисление на оплату труда</t>
  </si>
  <si>
    <t>НАЦИОНАЛЬНАЯ БЕЗОПАСНОСТЬ И ПРАВООХРАНИТЕЛЬНАЯ ДЕЯТЕЛЬНОСТЬ</t>
  </si>
  <si>
    <t>0300</t>
  </si>
  <si>
    <t>Защита населения и территории от ЧС природного и техногенного характера, гражданская оборона</t>
  </si>
  <si>
    <t>0309</t>
  </si>
  <si>
    <t>7950301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</si>
  <si>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</si>
  <si>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</si>
  <si>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</si>
  <si>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</si>
  <si>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</si>
  <si>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Выполнение функций органами местного самоуправления</t>
  </si>
  <si>
    <t>Услуги по содержанию имущества</t>
  </si>
  <si>
    <t>Прочие работы и услуги по содержанию имущества</t>
  </si>
  <si>
    <t>ЖИЛИЩНО-КОММУНАЛЬНОЕ ХОЗЯЙСТВО</t>
  </si>
  <si>
    <t>0500</t>
  </si>
  <si>
    <t>Коммунальное хозяйство</t>
  </si>
  <si>
    <t>0502</t>
  </si>
  <si>
    <t>Мероприятия в области коммунального хозяйства</t>
  </si>
  <si>
    <t>3510500</t>
  </si>
  <si>
    <t>500</t>
  </si>
  <si>
    <t>Благоустройство</t>
  </si>
  <si>
    <t>0503</t>
  </si>
  <si>
    <t>6000000</t>
  </si>
  <si>
    <t>Организация и содержание мест захоронения</t>
  </si>
  <si>
    <t>6000400</t>
  </si>
  <si>
    <t xml:space="preserve">Прочие мероприятия по благоустройству, в том числе организация сбора и вывоза бытовых отходов и мусора </t>
  </si>
  <si>
    <t>6000500</t>
  </si>
  <si>
    <t>Организация сбора и вывоза бытовых отходов и мусора</t>
  </si>
  <si>
    <t>848</t>
  </si>
  <si>
    <t>КУЛЬТУРА И КИНЕМАТОГРАФИЯ</t>
  </si>
  <si>
    <t>0800</t>
  </si>
  <si>
    <t>Культура</t>
  </si>
  <si>
    <t>0801</t>
  </si>
  <si>
    <t>Обеспечение деятельности подведомственных учреждений (дворцы и дома культуры, другие учреждения культуры)</t>
  </si>
  <si>
    <t>4409900</t>
  </si>
  <si>
    <t>111</t>
  </si>
  <si>
    <t>112</t>
  </si>
  <si>
    <t>Начисления на выплаты по оплате труда</t>
  </si>
  <si>
    <t xml:space="preserve">Транспортные услуги </t>
  </si>
  <si>
    <t>Коммунальные услуги</t>
  </si>
  <si>
    <t>223</t>
  </si>
  <si>
    <t>Электроснабжение</t>
  </si>
  <si>
    <t>Арендная плата за пользование имуществом</t>
  </si>
  <si>
    <t>224</t>
  </si>
  <si>
    <t>Текущий и капитальный ремонт зданий</t>
  </si>
  <si>
    <t>822</t>
  </si>
  <si>
    <t>Прочие работы, услуги</t>
  </si>
  <si>
    <t>Обеспечение деятельности подведомственных учреждений (библиотеки)</t>
  </si>
  <si>
    <t>4429900</t>
  </si>
  <si>
    <t xml:space="preserve">Другие вопросы в области культуры, кинематографии </t>
  </si>
  <si>
    <t>0804</t>
  </si>
  <si>
    <t>7950801</t>
  </si>
  <si>
    <t xml:space="preserve"> ФИЗИЧЕСКАЯ КУЛЬТУРА И СПОРТ</t>
  </si>
  <si>
    <t>1100</t>
  </si>
  <si>
    <t xml:space="preserve">Физическая культура </t>
  </si>
  <si>
    <t>1101</t>
  </si>
  <si>
    <t>7951101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</si>
  <si>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</si>
  <si>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</si>
  <si>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</si>
  <si>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</si>
  <si>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</si>
  <si>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</si>
  <si>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</si>
  <si>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</si>
  <si>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</si>
  <si>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</si>
  <si>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</si>
  <si>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</si>
  <si>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</si>
  <si>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</si>
  <si>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внутренних долговых обязательств</t>
  </si>
  <si>
    <t>710</t>
  </si>
  <si>
    <t>231</t>
  </si>
  <si>
    <t>МЕЖБЮДЖЕТНЫЕ ТРАНСФЕРТЫ</t>
  </si>
  <si>
    <t>1400</t>
  </si>
  <si>
    <t>Прочие межбюджетные трансферты</t>
  </si>
  <si>
    <t>1403</t>
  </si>
  <si>
    <t>Межбюджетные трансферты</t>
  </si>
  <si>
    <t>5210000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</si>
  <si>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</si>
  <si>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</si>
  <si>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Перечисления другим бюджетам бюджетной системы Российской Федерации</t>
  </si>
  <si>
    <t>540</t>
  </si>
  <si>
    <t>251</t>
  </si>
  <si>
    <t>Межбюджетные трансферты на исполнение полномочий по исполнению бюджета;</t>
  </si>
  <si>
    <t>001</t>
  </si>
  <si>
    <t>Межбюджетные трансферты на исполнение полномочий контрольно-счетных органов поселений;</t>
  </si>
  <si>
    <t>002</t>
  </si>
  <si>
    <t>Межбюджетные трансферты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строительство;</t>
  </si>
  <si>
    <t>020</t>
  </si>
  <si>
    <t>Межбюджетные трансферты на организацию и осуществление мероприятий по гражданской обороне ,защите населенияи и территории поселения от чрезвычайных ситуаций природного и техногенного характера;</t>
  </si>
  <si>
    <t>023</t>
  </si>
  <si>
    <t>ВСЕГО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</si>
  <si>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НЕРХИНСКОГО   МУНИЦИПАЛЬНОГО ОБРАЗОВАНИЯ НА 2014 ГОД.</t>
  </si>
  <si>
    <t xml:space="preserve">Приложение №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</si>
  <si>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НЕРХИНСКОГО   МУНИЦИПАЛЬНОГО ОБРАЗОВАНИЯ НА 2015-2016 ГОДОВ.</t>
  </si>
  <si>
    <t>2016 год, руб.</t>
  </si>
  <si>
    <t>6035118</t>
  </si>
  <si>
    <t>2015г., Руб.</t>
  </si>
  <si>
    <t>2016г., Руб.</t>
  </si>
  <si>
    <t xml:space="preserve">проект </t>
  </si>
  <si>
    <t>024</t>
  </si>
  <si>
    <t>Межбюджетные трансферты на исполнение полномочий по определению поставщиков (подрядчиков, исполнителей)</t>
  </si>
  <si>
    <t xml:space="preserve"> Муниципальная  программа "Предупреждение чрезвычайных ситуаций и обеспечение пожарной безопасности" </t>
  </si>
  <si>
    <t xml:space="preserve"> Муниципальная программа "Предупреждение чрезвычайных ситуаций и обеспечение пожарной безопасности"</t>
  </si>
  <si>
    <t>МП "Развитие автомобильных дорог общего пользования находящихся в собственности муниципального образованияна "</t>
  </si>
  <si>
    <t>Муниципальная программа "Мероприятия по проведению массовых праздников"</t>
  </si>
  <si>
    <t xml:space="preserve"> Муниципальная программа "Развитие физической культуры и спорта" </t>
  </si>
  <si>
    <t xml:space="preserve"> Муниципальная программа "Предупреждение чрезвычайных ситуаций и обеспечение пожарной безопасности" </t>
  </si>
  <si>
    <t>МП "Развитие автомобильных дорог общего пользования находящихся в собственности муниципального образования "</t>
  </si>
  <si>
    <t>Распределение бюджетных ассигнований на реализацию муниципальных программ Нерхинского муниципального образования на 2014год</t>
  </si>
  <si>
    <t>Наименование муниципальной программы</t>
  </si>
  <si>
    <t xml:space="preserve">"Предупреждение чрезвычайных ситуаций и обеспечение пожарной безопасности" </t>
  </si>
  <si>
    <t>"Развитие автомобильных дорог общего пользования находящихся в собственности муниципального образования"</t>
  </si>
  <si>
    <t>"Мероприятия по проведению массовых праздников"</t>
  </si>
  <si>
    <t xml:space="preserve">"Развитие физической культуры и спорта" </t>
  </si>
  <si>
    <t xml:space="preserve"> "Предупреждение чрезвычайных ситуаций и обеспечение пожарной безопасности" </t>
  </si>
  <si>
    <t xml:space="preserve"> "Развитие автомобильных дорог общего пользования находящихся в собственности муниципального образования"</t>
  </si>
  <si>
    <t>Распределение бюджетных ассигнований на реализацию муниципальных программ Нерхинского  муниципального образования на плановый период 2015 и 2016 годов.</t>
  </si>
  <si>
    <t>№   19      от “27     ”декабря                      2013 г.</t>
  </si>
  <si>
    <t>№ 19        от “27     ”декабря                      2013 г.</t>
  </si>
  <si>
    <t>№ 19      от  “27       ”   декабря                      2013 г.</t>
  </si>
  <si>
    <t>№  19     от  “ 27      ” января                   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</si>
</sst>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1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49" fontId="10" fillId="26" borderId="10" xfId="0" applyNumberFormat="1" applyFont="1" applyFill="1" applyBorder="1" applyAlignment="1">
      <alignment horizontal="center" vertical="center" wrapText="1"/>
    </xf>
    <xf numFmtId="4" fontId="4" fillId="26" borderId="10" xfId="0" applyNumberFormat="1" applyFont="1" applyFill="1" applyBorder="1" applyAlignment="1">
      <alignment horizontal="right" vertical="center"/>
    </xf>
    <xf numFmtId="0" fontId="4" fillId="26" borderId="10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lef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27" borderId="10" xfId="0" applyNumberFormat="1" applyFont="1" applyFill="1" applyBorder="1" applyAlignment="1">
      <alignment horizontal="left" vertical="center" wrapText="1"/>
    </xf>
    <xf numFmtId="49" fontId="4" fillId="27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9" borderId="10" xfId="0" applyNumberFormat="1" applyFont="1" applyFill="1" applyBorder="1" applyAlignment="1">
      <alignment horizontal="center" vertical="center" wrapText="1"/>
    </xf>
    <xf numFmtId="49" fontId="10" fillId="27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4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wrapText="1"/>
    </xf>
    <xf numFmtId="49" fontId="4" fillId="26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3" borderId="10" xfId="0" applyFont="1" applyFill="1" applyBorder="1" applyAlignment="1">
      <alignment wrapText="1"/>
    </xf>
    <xf numFmtId="0" fontId="4" fillId="27" borderId="10" xfId="0" applyFont="1" applyFill="1" applyBorder="1" applyAlignment="1">
      <alignment wrapText="1"/>
    </xf>
    <xf numFmtId="0" fontId="4" fillId="27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wrapText="1"/>
    </xf>
    <xf numFmtId="0" fontId="4" fillId="27" borderId="10" xfId="0" applyNumberFormat="1" applyFont="1" applyFill="1" applyBorder="1" applyAlignment="1">
      <alignment horizontal="left" vertical="center" wrapText="1"/>
    </xf>
    <xf numFmtId="49" fontId="4" fillId="28" borderId="10" xfId="0" applyNumberFormat="1" applyFont="1" applyFill="1" applyBorder="1" applyAlignment="1">
      <alignment horizontal="left" vertical="center" wrapText="1"/>
    </xf>
    <xf numFmtId="49" fontId="10" fillId="28" borderId="10" xfId="0" applyNumberFormat="1" applyFont="1" applyFill="1" applyBorder="1" applyAlignment="1">
      <alignment horizontal="center" vertical="center" wrapText="1"/>
    </xf>
    <xf numFmtId="49" fontId="4" fillId="28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49" fontId="4" fillId="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4" fillId="26" borderId="14" xfId="0" applyNumberFormat="1" applyFont="1" applyFill="1" applyBorder="1" applyAlignment="1">
      <alignment horizontal="right" vertical="center" wrapText="1"/>
    </xf>
    <xf numFmtId="4" fontId="4" fillId="3" borderId="14" xfId="0" applyNumberFormat="1" applyFont="1" applyFill="1" applyBorder="1" applyAlignment="1">
      <alignment horizontal="right" vertical="center"/>
    </xf>
    <xf numFmtId="4" fontId="4" fillId="9" borderId="14" xfId="0" applyNumberFormat="1" applyFont="1" applyFill="1" applyBorder="1" applyAlignment="1">
      <alignment horizontal="right" vertical="center"/>
    </xf>
    <xf numFmtId="4" fontId="4" fillId="27" borderId="14" xfId="0" applyNumberFormat="1" applyFont="1" applyFill="1" applyBorder="1" applyAlignment="1">
      <alignment horizontal="right" vertical="center"/>
    </xf>
    <xf numFmtId="4" fontId="4" fillId="29" borderId="14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26" borderId="14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/>
    </xf>
    <xf numFmtId="4" fontId="4" fillId="27" borderId="14" xfId="0" applyNumberFormat="1" applyFont="1" applyFill="1" applyBorder="1" applyAlignment="1">
      <alignment horizontal="right"/>
    </xf>
    <xf numFmtId="4" fontId="4" fillId="29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26" borderId="1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 vertical="center"/>
    </xf>
    <xf numFmtId="2" fontId="4" fillId="29" borderId="14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4" fontId="4" fillId="28" borderId="14" xfId="0" applyNumberFormat="1" applyFont="1" applyFill="1" applyBorder="1" applyAlignment="1">
      <alignment horizontal="right"/>
    </xf>
    <xf numFmtId="0" fontId="0" fillId="9" borderId="0" xfId="0" applyFill="1" applyAlignment="1">
      <alignment/>
    </xf>
    <xf numFmtId="4" fontId="4" fillId="25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" fontId="4" fillId="0" borderId="0" xfId="0" applyNumberFormat="1" applyFont="1" applyFill="1" applyBorder="1" applyAlignment="1">
      <alignment horizontal="right" vertical="center"/>
    </xf>
    <xf numFmtId="4" fontId="4" fillId="29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49" fontId="17" fillId="25" borderId="10" xfId="0" applyNumberFormat="1" applyFont="1" applyFill="1" applyBorder="1" applyAlignment="1">
      <alignment horizontal="left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4" fontId="17" fillId="25" borderId="10" xfId="0" applyNumberFormat="1" applyFont="1" applyFill="1" applyBorder="1" applyAlignment="1">
      <alignment horizontal="right" vertical="center"/>
    </xf>
    <xf numFmtId="0" fontId="17" fillId="26" borderId="10" xfId="0" applyFont="1" applyFill="1" applyBorder="1" applyAlignment="1">
      <alignment/>
    </xf>
    <xf numFmtId="49" fontId="18" fillId="26" borderId="10" xfId="0" applyNumberFormat="1" applyFont="1" applyFill="1" applyBorder="1" applyAlignment="1">
      <alignment horizontal="center" vertical="center" wrapText="1"/>
    </xf>
    <xf numFmtId="4" fontId="17" fillId="26" borderId="10" xfId="0" applyNumberFormat="1" applyFont="1" applyFill="1" applyBorder="1" applyAlignment="1">
      <alignment horizontal="right" vertical="center"/>
    </xf>
    <xf numFmtId="0" fontId="17" fillId="26" borderId="10" xfId="0" applyFont="1" applyFill="1" applyBorder="1" applyAlignment="1">
      <alignment horizontal="center" vertical="center" wrapText="1"/>
    </xf>
    <xf numFmtId="4" fontId="17" fillId="26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Alignment="1">
      <alignment/>
    </xf>
    <xf numFmtId="49" fontId="17" fillId="3" borderId="10" xfId="0" applyNumberFormat="1" applyFont="1" applyFill="1" applyBorder="1" applyAlignment="1">
      <alignment horizontal="left" vertical="center" wrapText="1"/>
    </xf>
    <xf numFmtId="49" fontId="17" fillId="3" borderId="10" xfId="0" applyNumberFormat="1" applyFont="1" applyFill="1" applyBorder="1" applyAlignment="1">
      <alignment horizontal="center" vertical="center" wrapText="1"/>
    </xf>
    <xf numFmtId="4" fontId="17" fillId="3" borderId="10" xfId="0" applyNumberFormat="1" applyFont="1" applyFill="1" applyBorder="1" applyAlignment="1">
      <alignment horizontal="right" vertical="center"/>
    </xf>
    <xf numFmtId="49" fontId="17" fillId="9" borderId="10" xfId="0" applyNumberFormat="1" applyFont="1" applyFill="1" applyBorder="1" applyAlignment="1">
      <alignment horizontal="left" vertical="center" wrapText="1"/>
    </xf>
    <xf numFmtId="49" fontId="17" fillId="9" borderId="10" xfId="0" applyNumberFormat="1" applyFont="1" applyFill="1" applyBorder="1" applyAlignment="1">
      <alignment horizontal="center" vertical="center" wrapText="1"/>
    </xf>
    <xf numFmtId="4" fontId="17" fillId="9" borderId="10" xfId="0" applyNumberFormat="1" applyFont="1" applyFill="1" applyBorder="1" applyAlignment="1">
      <alignment horizontal="right" vertical="center"/>
    </xf>
    <xf numFmtId="49" fontId="17" fillId="27" borderId="10" xfId="0" applyNumberFormat="1" applyFont="1" applyFill="1" applyBorder="1" applyAlignment="1">
      <alignment horizontal="left" vertical="center" wrapText="1"/>
    </xf>
    <xf numFmtId="49" fontId="17" fillId="27" borderId="10" xfId="0" applyNumberFormat="1" applyFont="1" applyFill="1" applyBorder="1" applyAlignment="1">
      <alignment horizontal="center" vertical="center" wrapText="1"/>
    </xf>
    <xf numFmtId="4" fontId="17" fillId="27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49" fontId="18" fillId="9" borderId="10" xfId="0" applyNumberFormat="1" applyFont="1" applyFill="1" applyBorder="1" applyAlignment="1">
      <alignment horizontal="center"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7" fillId="26" borderId="10" xfId="0" applyNumberFormat="1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 wrapText="1"/>
    </xf>
    <xf numFmtId="4" fontId="17" fillId="3" borderId="10" xfId="0" applyNumberFormat="1" applyFont="1" applyFill="1" applyBorder="1" applyAlignment="1">
      <alignment horizontal="right"/>
    </xf>
    <xf numFmtId="4" fontId="17" fillId="27" borderId="10" xfId="0" applyNumberFormat="1" applyFont="1" applyFill="1" applyBorder="1" applyAlignment="1">
      <alignment horizontal="right"/>
    </xf>
    <xf numFmtId="4" fontId="17" fillId="29" borderId="10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4" fontId="17" fillId="26" borderId="10" xfId="0" applyNumberFormat="1" applyFont="1" applyFill="1" applyBorder="1" applyAlignment="1">
      <alignment horizontal="right"/>
    </xf>
    <xf numFmtId="4" fontId="17" fillId="7" borderId="10" xfId="0" applyNumberFormat="1" applyFont="1" applyFill="1" applyBorder="1" applyAlignment="1">
      <alignment horizontal="right" vertical="center"/>
    </xf>
    <xf numFmtId="49" fontId="17" fillId="26" borderId="10" xfId="0" applyNumberFormat="1" applyFont="1" applyFill="1" applyBorder="1" applyAlignment="1">
      <alignment horizontal="left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4" fontId="17" fillId="2" borderId="10" xfId="0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wrapText="1"/>
    </xf>
    <xf numFmtId="0" fontId="17" fillId="27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27" borderId="10" xfId="0" applyNumberFormat="1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wrapText="1"/>
    </xf>
    <xf numFmtId="0" fontId="17" fillId="27" borderId="1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right" vertical="center"/>
    </xf>
    <xf numFmtId="49" fontId="17" fillId="28" borderId="10" xfId="0" applyNumberFormat="1" applyFont="1" applyFill="1" applyBorder="1" applyAlignment="1">
      <alignment horizontal="left" vertical="center" wrapText="1"/>
    </xf>
    <xf numFmtId="49" fontId="18" fillId="28" borderId="10" xfId="0" applyNumberFormat="1" applyFont="1" applyFill="1" applyBorder="1" applyAlignment="1">
      <alignment horizontal="center" vertical="center" wrapText="1"/>
    </xf>
    <xf numFmtId="49" fontId="17" fillId="28" borderId="10" xfId="0" applyNumberFormat="1" applyFont="1" applyFill="1" applyBorder="1" applyAlignment="1">
      <alignment horizontal="center" vertical="center" wrapText="1"/>
    </xf>
    <xf numFmtId="4" fontId="17" fillId="28" borderId="1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DRIGINA_E\Desktop\1%20&#1088;&#1077;&#1096;&#1077;&#1085;&#1080;&#1103;\2013,2014,2015----&#1073;&#1102;&#1076;&#1078;&#1077;&#1090;%20&#1085;&#1077;&#1088;&#1093;&#1072;,&#1090;&#1086;&#1092;&#1072;,&#1096;&#1077;&#1073;&#1077;&#1088;&#1090;&#1072;\&#1073;-&#1090;%20&#1053;&#1077;&#1088;&#1093;&#1072;%202013,2014,2015\&#1087;&#1088;&#1080;&#1083;&#1086;&#1078;&#1077;&#1085;&#1080;&#1077;%205-10%20.&#1053;&#1045;&#1056;&#1061;&#104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№5"/>
      <sheetName val="Расходы №6"/>
      <sheetName val="переданные №7"/>
      <sheetName val="переданные №8"/>
      <sheetName val="программы №9"/>
      <sheetName val="программы №10"/>
    </sheetNames>
    <sheetDataSet>
      <sheetData sheetId="0">
        <row r="74">
          <cell r="D74" t="str">
            <v>7950301</v>
          </cell>
        </row>
        <row r="181">
          <cell r="D181">
            <v>7950801</v>
          </cell>
        </row>
        <row r="192">
          <cell r="D192" t="str">
            <v>7951101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M222"/>
  <sheetViews>
    <sheetView view="pageBreakPreview" zoomScale="70" zoomScaleSheetLayoutView="70" zoomScalePageLayoutView="0" workbookViewId="0" topLeftCell="A1">
      <pane xSplit="7" ySplit="11" topLeftCell="H180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4" sqref="A4:H4"/>
    </sheetView>
  </sheetViews>
  <sheetFormatPr defaultColWidth="9.00390625" defaultRowHeight="12.75"/>
  <cols>
    <col min="1" max="1" width="50.125" style="0" customWidth="1"/>
    <col min="2" max="2" width="8.375" style="5" customWidth="1"/>
    <col min="3" max="3" width="9.375" style="5" customWidth="1"/>
    <col min="4" max="4" width="13.875" style="5" customWidth="1"/>
    <col min="5" max="5" width="8.25390625" style="5" customWidth="1"/>
    <col min="6" max="6" width="9.00390625" style="0" customWidth="1"/>
    <col min="7" max="7" width="12.875" style="0" customWidth="1"/>
    <col min="8" max="8" width="21.00390625" style="2" customWidth="1"/>
    <col min="9" max="9" width="24.00390625" style="0" customWidth="1"/>
  </cols>
  <sheetData>
    <row r="1" spans="1:9" ht="18.75">
      <c r="A1" s="159" t="s">
        <v>7</v>
      </c>
      <c r="B1" s="159"/>
      <c r="C1" s="159"/>
      <c r="D1" s="159"/>
      <c r="E1" s="159"/>
      <c r="F1" s="159"/>
      <c r="G1" s="159"/>
      <c r="H1" s="159"/>
      <c r="I1" s="95"/>
    </row>
    <row r="2" spans="1:9" ht="18.75">
      <c r="A2" s="159" t="s">
        <v>0</v>
      </c>
      <c r="B2" s="159"/>
      <c r="C2" s="159"/>
      <c r="D2" s="159"/>
      <c r="E2" s="159"/>
      <c r="F2" s="159"/>
      <c r="G2" s="159"/>
      <c r="H2" s="159"/>
      <c r="I2" s="95"/>
    </row>
    <row r="3" spans="1:9" ht="18.75">
      <c r="A3" s="159" t="s">
        <v>8</v>
      </c>
      <c r="B3" s="159"/>
      <c r="C3" s="159"/>
      <c r="D3" s="159"/>
      <c r="E3" s="159"/>
      <c r="F3" s="159"/>
      <c r="G3" s="159"/>
      <c r="H3" s="159"/>
      <c r="I3" s="95"/>
    </row>
    <row r="4" spans="1:9" ht="18.75">
      <c r="A4" s="159" t="s">
        <v>198</v>
      </c>
      <c r="B4" s="159"/>
      <c r="C4" s="159"/>
      <c r="D4" s="159"/>
      <c r="E4" s="159"/>
      <c r="F4" s="159"/>
      <c r="G4" s="159"/>
      <c r="H4" s="159"/>
      <c r="I4" s="95"/>
    </row>
    <row r="5" spans="1:9" ht="18.75">
      <c r="A5" s="94"/>
      <c r="B5" s="96"/>
      <c r="C5" s="96"/>
      <c r="D5" s="96"/>
      <c r="E5" s="96"/>
      <c r="F5" s="94"/>
      <c r="G5" s="97"/>
      <c r="H5" s="94"/>
      <c r="I5" s="95"/>
    </row>
    <row r="6" spans="1:9" ht="75" customHeight="1">
      <c r="A6" s="157" t="s">
        <v>172</v>
      </c>
      <c r="B6" s="157"/>
      <c r="C6" s="157"/>
      <c r="D6" s="157"/>
      <c r="E6" s="157"/>
      <c r="F6" s="157"/>
      <c r="G6" s="157"/>
      <c r="H6" s="157"/>
      <c r="I6" s="95"/>
    </row>
    <row r="7" spans="1:9" ht="18.75">
      <c r="A7" s="158"/>
      <c r="B7" s="158"/>
      <c r="C7" s="158"/>
      <c r="D7" s="158"/>
      <c r="E7" s="158"/>
      <c r="F7" s="158"/>
      <c r="G7" s="97"/>
      <c r="H7" s="94"/>
      <c r="I7" s="95"/>
    </row>
    <row r="8" spans="1:9" ht="19.5" thickBot="1">
      <c r="A8" s="97"/>
      <c r="B8" s="98"/>
      <c r="C8" s="98"/>
      <c r="D8" s="98"/>
      <c r="E8" s="98"/>
      <c r="F8" s="97"/>
      <c r="G8" s="97"/>
      <c r="H8" s="154"/>
      <c r="I8" s="95"/>
    </row>
    <row r="9" spans="1:9" ht="18">
      <c r="A9" s="164" t="s">
        <v>12</v>
      </c>
      <c r="B9" s="166" t="s">
        <v>13</v>
      </c>
      <c r="C9" s="166" t="s">
        <v>14</v>
      </c>
      <c r="D9" s="166" t="s">
        <v>1</v>
      </c>
      <c r="E9" s="166" t="s">
        <v>15</v>
      </c>
      <c r="F9" s="160" t="s">
        <v>16</v>
      </c>
      <c r="G9" s="160" t="s">
        <v>17</v>
      </c>
      <c r="H9" s="162" t="s">
        <v>2</v>
      </c>
      <c r="I9" s="95"/>
    </row>
    <row r="10" spans="1:9" ht="18">
      <c r="A10" s="165"/>
      <c r="B10" s="167"/>
      <c r="C10" s="167"/>
      <c r="D10" s="167"/>
      <c r="E10" s="167"/>
      <c r="F10" s="161"/>
      <c r="G10" s="161"/>
      <c r="H10" s="163"/>
      <c r="I10" s="95"/>
    </row>
    <row r="11" spans="1:9" ht="18.75">
      <c r="A11" s="99" t="s">
        <v>18</v>
      </c>
      <c r="B11" s="100" t="s">
        <v>19</v>
      </c>
      <c r="C11" s="100" t="s">
        <v>20</v>
      </c>
      <c r="D11" s="100" t="s">
        <v>20</v>
      </c>
      <c r="E11" s="100" t="s">
        <v>20</v>
      </c>
      <c r="F11" s="100" t="s">
        <v>20</v>
      </c>
      <c r="G11" s="100" t="s">
        <v>20</v>
      </c>
      <c r="H11" s="101">
        <f>H13+H22+H47+H53+H72+H80+H91+H97+H100+H153+H164+H175+H180+H186</f>
        <v>3437071.0000000005</v>
      </c>
      <c r="I11" s="95"/>
    </row>
    <row r="12" spans="1:9" ht="19.5">
      <c r="A12" s="102" t="s">
        <v>21</v>
      </c>
      <c r="B12" s="103" t="s">
        <v>19</v>
      </c>
      <c r="C12" s="103" t="s">
        <v>22</v>
      </c>
      <c r="D12" s="103" t="s">
        <v>20</v>
      </c>
      <c r="E12" s="104"/>
      <c r="F12" s="105"/>
      <c r="G12" s="105"/>
      <c r="H12" s="106">
        <f>H13+H22+H47</f>
        <v>1804492.78</v>
      </c>
      <c r="I12" s="107"/>
    </row>
    <row r="13" spans="1:9" ht="75">
      <c r="A13" s="108" t="s">
        <v>23</v>
      </c>
      <c r="B13" s="109" t="s">
        <v>19</v>
      </c>
      <c r="C13" s="109" t="s">
        <v>24</v>
      </c>
      <c r="D13" s="109" t="s">
        <v>20</v>
      </c>
      <c r="E13" s="109" t="s">
        <v>20</v>
      </c>
      <c r="F13" s="109" t="s">
        <v>20</v>
      </c>
      <c r="G13" s="109" t="s">
        <v>20</v>
      </c>
      <c r="H13" s="110">
        <f>H14</f>
        <v>446866</v>
      </c>
      <c r="I13" s="95"/>
    </row>
    <row r="14" spans="1:9" ht="93.75">
      <c r="A14" s="111" t="s">
        <v>25</v>
      </c>
      <c r="B14" s="112" t="s">
        <v>19</v>
      </c>
      <c r="C14" s="112" t="s">
        <v>24</v>
      </c>
      <c r="D14" s="112" t="s">
        <v>26</v>
      </c>
      <c r="E14" s="112" t="s">
        <v>20</v>
      </c>
      <c r="F14" s="112" t="s">
        <v>20</v>
      </c>
      <c r="G14" s="112" t="s">
        <v>20</v>
      </c>
      <c r="H14" s="113">
        <f>H15</f>
        <v>446866</v>
      </c>
      <c r="I14" s="95"/>
    </row>
    <row r="15" spans="1:9" ht="18.75">
      <c r="A15" s="114" t="s">
        <v>27</v>
      </c>
      <c r="B15" s="115" t="s">
        <v>19</v>
      </c>
      <c r="C15" s="115" t="s">
        <v>24</v>
      </c>
      <c r="D15" s="115" t="s">
        <v>28</v>
      </c>
      <c r="E15" s="115"/>
      <c r="F15" s="115"/>
      <c r="G15" s="115"/>
      <c r="H15" s="116">
        <f>H16+H20+H18</f>
        <v>446866</v>
      </c>
      <c r="I15" s="95"/>
    </row>
    <row r="16" spans="1:9" ht="18.75">
      <c r="A16" s="117" t="s">
        <v>29</v>
      </c>
      <c r="B16" s="118" t="s">
        <v>19</v>
      </c>
      <c r="C16" s="118" t="s">
        <v>24</v>
      </c>
      <c r="D16" s="118" t="s">
        <v>28</v>
      </c>
      <c r="E16" s="118" t="s">
        <v>30</v>
      </c>
      <c r="F16" s="118" t="s">
        <v>31</v>
      </c>
      <c r="G16" s="119" t="s">
        <v>20</v>
      </c>
      <c r="H16" s="120">
        <f>H17</f>
        <v>334156</v>
      </c>
      <c r="I16" s="95"/>
    </row>
    <row r="17" spans="1:9" ht="18.75">
      <c r="A17" s="117" t="s">
        <v>29</v>
      </c>
      <c r="B17" s="118" t="s">
        <v>19</v>
      </c>
      <c r="C17" s="118" t="s">
        <v>24</v>
      </c>
      <c r="D17" s="118" t="s">
        <v>28</v>
      </c>
      <c r="E17" s="118" t="s">
        <v>30</v>
      </c>
      <c r="F17" s="118" t="s">
        <v>31</v>
      </c>
      <c r="G17" s="119" t="s">
        <v>32</v>
      </c>
      <c r="H17" s="121">
        <v>334156</v>
      </c>
      <c r="I17" s="95"/>
    </row>
    <row r="18" spans="1:9" ht="18.75">
      <c r="A18" s="117" t="s">
        <v>33</v>
      </c>
      <c r="B18" s="118" t="s">
        <v>19</v>
      </c>
      <c r="C18" s="118" t="s">
        <v>24</v>
      </c>
      <c r="D18" s="118" t="s">
        <v>28</v>
      </c>
      <c r="E18" s="118" t="s">
        <v>34</v>
      </c>
      <c r="F18" s="118" t="s">
        <v>35</v>
      </c>
      <c r="G18" s="119" t="s">
        <v>20</v>
      </c>
      <c r="H18" s="120">
        <f>H19</f>
        <v>11807</v>
      </c>
      <c r="I18" s="95"/>
    </row>
    <row r="19" spans="1:9" ht="18.75">
      <c r="A19" s="117" t="s">
        <v>33</v>
      </c>
      <c r="B19" s="118" t="s">
        <v>19</v>
      </c>
      <c r="C19" s="118" t="s">
        <v>24</v>
      </c>
      <c r="D19" s="118" t="s">
        <v>28</v>
      </c>
      <c r="E19" s="118" t="s">
        <v>30</v>
      </c>
      <c r="F19" s="118" t="s">
        <v>35</v>
      </c>
      <c r="G19" s="119" t="s">
        <v>32</v>
      </c>
      <c r="H19" s="121">
        <v>11807</v>
      </c>
      <c r="I19" s="95"/>
    </row>
    <row r="20" spans="1:9" ht="21.75" customHeight="1">
      <c r="A20" s="117" t="s">
        <v>36</v>
      </c>
      <c r="B20" s="118" t="s">
        <v>19</v>
      </c>
      <c r="C20" s="118" t="s">
        <v>24</v>
      </c>
      <c r="D20" s="118" t="s">
        <v>28</v>
      </c>
      <c r="E20" s="118" t="s">
        <v>30</v>
      </c>
      <c r="F20" s="118" t="s">
        <v>37</v>
      </c>
      <c r="G20" s="119" t="s">
        <v>20</v>
      </c>
      <c r="H20" s="120">
        <f>H21</f>
        <v>100903</v>
      </c>
      <c r="I20" s="95"/>
    </row>
    <row r="21" spans="1:9" ht="21.75" customHeight="1">
      <c r="A21" s="117" t="s">
        <v>36</v>
      </c>
      <c r="B21" s="118" t="s">
        <v>19</v>
      </c>
      <c r="C21" s="118" t="s">
        <v>24</v>
      </c>
      <c r="D21" s="118" t="s">
        <v>28</v>
      </c>
      <c r="E21" s="118" t="s">
        <v>30</v>
      </c>
      <c r="F21" s="118" t="s">
        <v>37</v>
      </c>
      <c r="G21" s="119" t="s">
        <v>32</v>
      </c>
      <c r="H21" s="121">
        <v>100903</v>
      </c>
      <c r="I21" s="95"/>
    </row>
    <row r="22" spans="1:9" ht="112.5">
      <c r="A22" s="108" t="s">
        <v>38</v>
      </c>
      <c r="B22" s="109" t="s">
        <v>19</v>
      </c>
      <c r="C22" s="109" t="s">
        <v>39</v>
      </c>
      <c r="D22" s="109" t="s">
        <v>20</v>
      </c>
      <c r="E22" s="109" t="s">
        <v>20</v>
      </c>
      <c r="F22" s="109" t="s">
        <v>20</v>
      </c>
      <c r="G22" s="109" t="s">
        <v>20</v>
      </c>
      <c r="H22" s="110">
        <f>H23</f>
        <v>1347626.78</v>
      </c>
      <c r="I22" s="95"/>
    </row>
    <row r="23" spans="1:9" ht="93.75">
      <c r="A23" s="111" t="s">
        <v>25</v>
      </c>
      <c r="B23" s="112" t="s">
        <v>19</v>
      </c>
      <c r="C23" s="112" t="s">
        <v>39</v>
      </c>
      <c r="D23" s="112" t="s">
        <v>26</v>
      </c>
      <c r="E23" s="112" t="s">
        <v>20</v>
      </c>
      <c r="F23" s="112" t="s">
        <v>20</v>
      </c>
      <c r="G23" s="112" t="s">
        <v>20</v>
      </c>
      <c r="H23" s="113">
        <f>H24</f>
        <v>1347626.78</v>
      </c>
      <c r="I23" s="95"/>
    </row>
    <row r="24" spans="1:9" ht="18.75">
      <c r="A24" s="114" t="s">
        <v>40</v>
      </c>
      <c r="B24" s="115" t="s">
        <v>19</v>
      </c>
      <c r="C24" s="115" t="s">
        <v>39</v>
      </c>
      <c r="D24" s="115" t="s">
        <v>41</v>
      </c>
      <c r="E24" s="115"/>
      <c r="F24" s="115"/>
      <c r="G24" s="115"/>
      <c r="H24" s="116">
        <f>H25+H29+H31+H33+H35+H41+H43+H38</f>
        <v>1347626.78</v>
      </c>
      <c r="I24" s="95"/>
    </row>
    <row r="25" spans="1:9" ht="18.75">
      <c r="A25" s="117" t="s">
        <v>29</v>
      </c>
      <c r="B25" s="118" t="s">
        <v>19</v>
      </c>
      <c r="C25" s="118" t="s">
        <v>39</v>
      </c>
      <c r="D25" s="118" t="s">
        <v>41</v>
      </c>
      <c r="E25" s="118" t="s">
        <v>30</v>
      </c>
      <c r="F25" s="118" t="s">
        <v>31</v>
      </c>
      <c r="G25" s="119" t="s">
        <v>20</v>
      </c>
      <c r="H25" s="120">
        <f>H26</f>
        <v>835457.78</v>
      </c>
      <c r="I25" s="95"/>
    </row>
    <row r="26" spans="1:9" ht="18.75">
      <c r="A26" s="117" t="s">
        <v>29</v>
      </c>
      <c r="B26" s="118" t="s">
        <v>19</v>
      </c>
      <c r="C26" s="118" t="s">
        <v>39</v>
      </c>
      <c r="D26" s="118" t="s">
        <v>41</v>
      </c>
      <c r="E26" s="118" t="s">
        <v>30</v>
      </c>
      <c r="F26" s="118" t="s">
        <v>31</v>
      </c>
      <c r="G26" s="119" t="s">
        <v>32</v>
      </c>
      <c r="H26" s="121">
        <v>835457.78</v>
      </c>
      <c r="I26" s="107"/>
    </row>
    <row r="27" spans="1:9" ht="18.75">
      <c r="A27" s="117" t="s">
        <v>33</v>
      </c>
      <c r="B27" s="118" t="s">
        <v>19</v>
      </c>
      <c r="C27" s="118" t="s">
        <v>39</v>
      </c>
      <c r="D27" s="118" t="s">
        <v>41</v>
      </c>
      <c r="E27" s="118" t="s">
        <v>34</v>
      </c>
      <c r="F27" s="118" t="s">
        <v>35</v>
      </c>
      <c r="G27" s="119" t="s">
        <v>20</v>
      </c>
      <c r="H27" s="120">
        <f>H28</f>
        <v>0</v>
      </c>
      <c r="I27" s="95"/>
    </row>
    <row r="28" spans="1:9" ht="18.75">
      <c r="A28" s="117" t="s">
        <v>33</v>
      </c>
      <c r="B28" s="118" t="s">
        <v>19</v>
      </c>
      <c r="C28" s="118" t="s">
        <v>39</v>
      </c>
      <c r="D28" s="118" t="s">
        <v>41</v>
      </c>
      <c r="E28" s="118" t="s">
        <v>34</v>
      </c>
      <c r="F28" s="118" t="s">
        <v>35</v>
      </c>
      <c r="G28" s="119" t="s">
        <v>32</v>
      </c>
      <c r="H28" s="121">
        <v>0</v>
      </c>
      <c r="I28" s="95"/>
    </row>
    <row r="29" spans="1:9" ht="16.5" customHeight="1">
      <c r="A29" s="117" t="s">
        <v>36</v>
      </c>
      <c r="B29" s="118" t="s">
        <v>19</v>
      </c>
      <c r="C29" s="118" t="s">
        <v>39</v>
      </c>
      <c r="D29" s="118" t="s">
        <v>41</v>
      </c>
      <c r="E29" s="118" t="s">
        <v>30</v>
      </c>
      <c r="F29" s="118" t="s">
        <v>37</v>
      </c>
      <c r="G29" s="119" t="s">
        <v>20</v>
      </c>
      <c r="H29" s="120">
        <f>H30</f>
        <v>267364</v>
      </c>
      <c r="I29" s="95"/>
    </row>
    <row r="30" spans="1:9" ht="16.5" customHeight="1">
      <c r="A30" s="117" t="s">
        <v>36</v>
      </c>
      <c r="B30" s="118" t="s">
        <v>19</v>
      </c>
      <c r="C30" s="118" t="s">
        <v>39</v>
      </c>
      <c r="D30" s="118" t="s">
        <v>41</v>
      </c>
      <c r="E30" s="118" t="s">
        <v>30</v>
      </c>
      <c r="F30" s="118" t="s">
        <v>37</v>
      </c>
      <c r="G30" s="119" t="s">
        <v>32</v>
      </c>
      <c r="H30" s="121">
        <v>267364</v>
      </c>
      <c r="I30" s="95"/>
    </row>
    <row r="31" spans="1:9" ht="18.75">
      <c r="A31" s="117" t="s">
        <v>42</v>
      </c>
      <c r="B31" s="118" t="s">
        <v>19</v>
      </c>
      <c r="C31" s="118" t="s">
        <v>39</v>
      </c>
      <c r="D31" s="118" t="s">
        <v>41</v>
      </c>
      <c r="E31" s="118" t="s">
        <v>43</v>
      </c>
      <c r="F31" s="118" t="s">
        <v>44</v>
      </c>
      <c r="G31" s="119" t="s">
        <v>20</v>
      </c>
      <c r="H31" s="120">
        <v>117000</v>
      </c>
      <c r="I31" s="95"/>
    </row>
    <row r="32" spans="1:9" ht="18.75">
      <c r="A32" s="117" t="s">
        <v>42</v>
      </c>
      <c r="B32" s="118" t="s">
        <v>19</v>
      </c>
      <c r="C32" s="118" t="s">
        <v>39</v>
      </c>
      <c r="D32" s="118" t="s">
        <v>41</v>
      </c>
      <c r="E32" s="118" t="s">
        <v>43</v>
      </c>
      <c r="F32" s="118" t="s">
        <v>44</v>
      </c>
      <c r="G32" s="119" t="s">
        <v>32</v>
      </c>
      <c r="H32" s="121">
        <v>117000</v>
      </c>
      <c r="I32" s="95"/>
    </row>
    <row r="33" spans="1:9" ht="18.75">
      <c r="A33" s="117" t="s">
        <v>45</v>
      </c>
      <c r="B33" s="118" t="s">
        <v>19</v>
      </c>
      <c r="C33" s="118" t="s">
        <v>39</v>
      </c>
      <c r="D33" s="118" t="s">
        <v>41</v>
      </c>
      <c r="E33" s="118" t="s">
        <v>43</v>
      </c>
      <c r="F33" s="118" t="s">
        <v>46</v>
      </c>
      <c r="G33" s="119" t="s">
        <v>20</v>
      </c>
      <c r="H33" s="120">
        <v>6000</v>
      </c>
      <c r="I33" s="95"/>
    </row>
    <row r="34" spans="1:9" ht="18.75">
      <c r="A34" s="117" t="s">
        <v>45</v>
      </c>
      <c r="B34" s="118" t="s">
        <v>19</v>
      </c>
      <c r="C34" s="118" t="s">
        <v>39</v>
      </c>
      <c r="D34" s="118" t="s">
        <v>41</v>
      </c>
      <c r="E34" s="118" t="s">
        <v>43</v>
      </c>
      <c r="F34" s="118" t="s">
        <v>46</v>
      </c>
      <c r="G34" s="119" t="s">
        <v>32</v>
      </c>
      <c r="H34" s="121">
        <v>6000</v>
      </c>
      <c r="I34" s="122"/>
    </row>
    <row r="35" spans="1:9" ht="21" customHeight="1">
      <c r="A35" s="117" t="s">
        <v>47</v>
      </c>
      <c r="B35" s="118" t="s">
        <v>19</v>
      </c>
      <c r="C35" s="118" t="s">
        <v>39</v>
      </c>
      <c r="D35" s="118" t="s">
        <v>41</v>
      </c>
      <c r="E35" s="118" t="s">
        <v>43</v>
      </c>
      <c r="F35" s="118" t="s">
        <v>48</v>
      </c>
      <c r="G35" s="119" t="s">
        <v>20</v>
      </c>
      <c r="H35" s="120">
        <v>6000</v>
      </c>
      <c r="I35" s="95"/>
    </row>
    <row r="36" spans="1:9" ht="37.5">
      <c r="A36" s="123" t="s">
        <v>49</v>
      </c>
      <c r="B36" s="118" t="s">
        <v>19</v>
      </c>
      <c r="C36" s="118" t="s">
        <v>39</v>
      </c>
      <c r="D36" s="118" t="s">
        <v>41</v>
      </c>
      <c r="E36" s="118" t="s">
        <v>43</v>
      </c>
      <c r="F36" s="118" t="s">
        <v>48</v>
      </c>
      <c r="G36" s="119" t="s">
        <v>50</v>
      </c>
      <c r="H36" s="121">
        <v>6000</v>
      </c>
      <c r="I36" s="122"/>
    </row>
    <row r="37" spans="1:9" ht="18.75">
      <c r="A37" s="117" t="s">
        <v>51</v>
      </c>
      <c r="B37" s="118" t="s">
        <v>19</v>
      </c>
      <c r="C37" s="118" t="s">
        <v>39</v>
      </c>
      <c r="D37" s="118" t="s">
        <v>41</v>
      </c>
      <c r="E37" s="118" t="s">
        <v>43</v>
      </c>
      <c r="F37" s="118" t="s">
        <v>52</v>
      </c>
      <c r="G37" s="119" t="s">
        <v>20</v>
      </c>
      <c r="H37" s="120">
        <f>H38</f>
        <v>25000</v>
      </c>
      <c r="I37" s="95"/>
    </row>
    <row r="38" spans="1:9" ht="18.75">
      <c r="A38" s="117" t="s">
        <v>51</v>
      </c>
      <c r="B38" s="118" t="s">
        <v>19</v>
      </c>
      <c r="C38" s="118" t="s">
        <v>39</v>
      </c>
      <c r="D38" s="118" t="s">
        <v>41</v>
      </c>
      <c r="E38" s="118" t="s">
        <v>43</v>
      </c>
      <c r="F38" s="118" t="s">
        <v>52</v>
      </c>
      <c r="G38" s="119" t="s">
        <v>32</v>
      </c>
      <c r="H38" s="121">
        <v>25000</v>
      </c>
      <c r="I38" s="95"/>
    </row>
    <row r="39" spans="1:9" ht="18.75">
      <c r="A39" s="117" t="s">
        <v>53</v>
      </c>
      <c r="B39" s="118" t="s">
        <v>19</v>
      </c>
      <c r="C39" s="118" t="s">
        <v>39</v>
      </c>
      <c r="D39" s="118" t="s">
        <v>41</v>
      </c>
      <c r="E39" s="118" t="s">
        <v>43</v>
      </c>
      <c r="F39" s="118" t="s">
        <v>54</v>
      </c>
      <c r="G39" s="119" t="s">
        <v>20</v>
      </c>
      <c r="H39" s="120">
        <v>0</v>
      </c>
      <c r="I39" s="95"/>
    </row>
    <row r="40" spans="1:9" ht="18.75">
      <c r="A40" s="117" t="s">
        <v>53</v>
      </c>
      <c r="B40" s="118" t="s">
        <v>19</v>
      </c>
      <c r="C40" s="118" t="s">
        <v>39</v>
      </c>
      <c r="D40" s="118" t="s">
        <v>41</v>
      </c>
      <c r="E40" s="118" t="s">
        <v>43</v>
      </c>
      <c r="F40" s="118" t="s">
        <v>54</v>
      </c>
      <c r="G40" s="119" t="s">
        <v>32</v>
      </c>
      <c r="H40" s="121">
        <v>0</v>
      </c>
      <c r="I40" s="95"/>
    </row>
    <row r="41" spans="1:9" ht="20.25" customHeight="1">
      <c r="A41" s="117" t="s">
        <v>55</v>
      </c>
      <c r="B41" s="118" t="s">
        <v>19</v>
      </c>
      <c r="C41" s="118" t="s">
        <v>39</v>
      </c>
      <c r="D41" s="118" t="s">
        <v>41</v>
      </c>
      <c r="E41" s="118" t="s">
        <v>43</v>
      </c>
      <c r="F41" s="118" t="s">
        <v>56</v>
      </c>
      <c r="G41" s="119" t="s">
        <v>20</v>
      </c>
      <c r="H41" s="120">
        <f>H42</f>
        <v>25805</v>
      </c>
      <c r="I41" s="95"/>
    </row>
    <row r="42" spans="1:9" ht="20.25" customHeight="1">
      <c r="A42" s="123" t="s">
        <v>55</v>
      </c>
      <c r="B42" s="118" t="s">
        <v>19</v>
      </c>
      <c r="C42" s="118" t="s">
        <v>39</v>
      </c>
      <c r="D42" s="118" t="s">
        <v>41</v>
      </c>
      <c r="E42" s="118" t="s">
        <v>43</v>
      </c>
      <c r="F42" s="118" t="s">
        <v>56</v>
      </c>
      <c r="G42" s="119" t="s">
        <v>32</v>
      </c>
      <c r="H42" s="121">
        <v>25805</v>
      </c>
      <c r="I42" s="95"/>
    </row>
    <row r="43" spans="1:9" ht="37.5">
      <c r="A43" s="123" t="s">
        <v>57</v>
      </c>
      <c r="B43" s="118" t="s">
        <v>19</v>
      </c>
      <c r="C43" s="118" t="s">
        <v>39</v>
      </c>
      <c r="D43" s="118" t="s">
        <v>41</v>
      </c>
      <c r="E43" s="118" t="s">
        <v>43</v>
      </c>
      <c r="F43" s="118" t="s">
        <v>58</v>
      </c>
      <c r="G43" s="119" t="s">
        <v>20</v>
      </c>
      <c r="H43" s="120">
        <f>H44+H45+H46</f>
        <v>65000</v>
      </c>
      <c r="I43" s="95"/>
    </row>
    <row r="44" spans="1:9" ht="37.5">
      <c r="A44" s="123" t="s">
        <v>59</v>
      </c>
      <c r="B44" s="118" t="s">
        <v>19</v>
      </c>
      <c r="C44" s="118" t="s">
        <v>39</v>
      </c>
      <c r="D44" s="118" t="s">
        <v>41</v>
      </c>
      <c r="E44" s="118" t="s">
        <v>43</v>
      </c>
      <c r="F44" s="118" t="s">
        <v>58</v>
      </c>
      <c r="G44" s="119" t="s">
        <v>60</v>
      </c>
      <c r="H44" s="121">
        <v>0</v>
      </c>
      <c r="I44" s="95"/>
    </row>
    <row r="45" spans="1:9" ht="18.75">
      <c r="A45" s="123" t="s">
        <v>61</v>
      </c>
      <c r="B45" s="118" t="s">
        <v>19</v>
      </c>
      <c r="C45" s="118" t="s">
        <v>39</v>
      </c>
      <c r="D45" s="118" t="s">
        <v>41</v>
      </c>
      <c r="E45" s="118" t="s">
        <v>43</v>
      </c>
      <c r="F45" s="118" t="s">
        <v>58</v>
      </c>
      <c r="G45" s="119" t="s">
        <v>62</v>
      </c>
      <c r="H45" s="121">
        <v>25000</v>
      </c>
      <c r="I45" s="95"/>
    </row>
    <row r="46" spans="1:9" ht="37.5">
      <c r="A46" s="123" t="s">
        <v>63</v>
      </c>
      <c r="B46" s="118" t="s">
        <v>19</v>
      </c>
      <c r="C46" s="118" t="s">
        <v>39</v>
      </c>
      <c r="D46" s="118" t="s">
        <v>41</v>
      </c>
      <c r="E46" s="118" t="s">
        <v>43</v>
      </c>
      <c r="F46" s="118" t="s">
        <v>58</v>
      </c>
      <c r="G46" s="119" t="s">
        <v>64</v>
      </c>
      <c r="H46" s="121">
        <v>40000</v>
      </c>
      <c r="I46" s="122"/>
    </row>
    <row r="47" spans="1:9" ht="19.5">
      <c r="A47" s="108" t="s">
        <v>65</v>
      </c>
      <c r="B47" s="109" t="s">
        <v>19</v>
      </c>
      <c r="C47" s="109" t="s">
        <v>66</v>
      </c>
      <c r="D47" s="109" t="s">
        <v>20</v>
      </c>
      <c r="E47" s="124" t="s">
        <v>20</v>
      </c>
      <c r="F47" s="124" t="s">
        <v>20</v>
      </c>
      <c r="G47" s="124" t="s">
        <v>20</v>
      </c>
      <c r="H47" s="110">
        <f>H48</f>
        <v>10000</v>
      </c>
      <c r="I47" s="95"/>
    </row>
    <row r="48" spans="1:9" ht="19.5">
      <c r="A48" s="111" t="s">
        <v>65</v>
      </c>
      <c r="B48" s="112" t="s">
        <v>19</v>
      </c>
      <c r="C48" s="112" t="s">
        <v>66</v>
      </c>
      <c r="D48" s="112" t="s">
        <v>67</v>
      </c>
      <c r="E48" s="125"/>
      <c r="F48" s="125"/>
      <c r="G48" s="125"/>
      <c r="H48" s="113">
        <f>H49</f>
        <v>10000</v>
      </c>
      <c r="I48" s="95"/>
    </row>
    <row r="49" spans="1:9" ht="37.5">
      <c r="A49" s="114" t="s">
        <v>68</v>
      </c>
      <c r="B49" s="115" t="s">
        <v>19</v>
      </c>
      <c r="C49" s="115" t="s">
        <v>66</v>
      </c>
      <c r="D49" s="115" t="s">
        <v>69</v>
      </c>
      <c r="E49" s="126"/>
      <c r="F49" s="126" t="s">
        <v>20</v>
      </c>
      <c r="G49" s="126" t="s">
        <v>20</v>
      </c>
      <c r="H49" s="116">
        <f>H50</f>
        <v>10000</v>
      </c>
      <c r="I49" s="95"/>
    </row>
    <row r="50" spans="1:9" ht="19.5">
      <c r="A50" s="117" t="s">
        <v>53</v>
      </c>
      <c r="B50" s="119" t="s">
        <v>19</v>
      </c>
      <c r="C50" s="119" t="s">
        <v>66</v>
      </c>
      <c r="D50" s="119" t="s">
        <v>69</v>
      </c>
      <c r="E50" s="119" t="s">
        <v>70</v>
      </c>
      <c r="F50" s="119" t="s">
        <v>54</v>
      </c>
      <c r="G50" s="127" t="s">
        <v>20</v>
      </c>
      <c r="H50" s="120">
        <f>H51</f>
        <v>10000</v>
      </c>
      <c r="I50" s="95"/>
    </row>
    <row r="51" spans="1:9" ht="18.75">
      <c r="A51" s="117" t="s">
        <v>53</v>
      </c>
      <c r="B51" s="119" t="s">
        <v>19</v>
      </c>
      <c r="C51" s="119" t="s">
        <v>66</v>
      </c>
      <c r="D51" s="119" t="s">
        <v>69</v>
      </c>
      <c r="E51" s="119" t="s">
        <v>70</v>
      </c>
      <c r="F51" s="119" t="s">
        <v>54</v>
      </c>
      <c r="G51" s="119" t="s">
        <v>32</v>
      </c>
      <c r="H51" s="121">
        <v>10000</v>
      </c>
      <c r="I51" s="95"/>
    </row>
    <row r="52" spans="1:9" ht="18.75">
      <c r="A52" s="102" t="s">
        <v>71</v>
      </c>
      <c r="B52" s="128" t="s">
        <v>19</v>
      </c>
      <c r="C52" s="128" t="s">
        <v>72</v>
      </c>
      <c r="D52" s="128"/>
      <c r="E52" s="128"/>
      <c r="F52" s="128"/>
      <c r="G52" s="128"/>
      <c r="H52" s="104">
        <f>H53</f>
        <v>45800</v>
      </c>
      <c r="I52" s="95"/>
    </row>
    <row r="53" spans="1:9" ht="37.5">
      <c r="A53" s="108" t="s">
        <v>73</v>
      </c>
      <c r="B53" s="109" t="s">
        <v>19</v>
      </c>
      <c r="C53" s="109" t="s">
        <v>74</v>
      </c>
      <c r="D53" s="109" t="s">
        <v>20</v>
      </c>
      <c r="E53" s="109" t="s">
        <v>20</v>
      </c>
      <c r="F53" s="109" t="s">
        <v>20</v>
      </c>
      <c r="G53" s="124" t="s">
        <v>20</v>
      </c>
      <c r="H53" s="110">
        <f>H54</f>
        <v>45800</v>
      </c>
      <c r="I53" s="95"/>
    </row>
    <row r="54" spans="1:9" ht="56.25">
      <c r="A54" s="114" t="s">
        <v>75</v>
      </c>
      <c r="B54" s="115" t="s">
        <v>19</v>
      </c>
      <c r="C54" s="115" t="s">
        <v>74</v>
      </c>
      <c r="D54" s="115" t="s">
        <v>176</v>
      </c>
      <c r="E54" s="115" t="s">
        <v>20</v>
      </c>
      <c r="F54" s="115" t="s">
        <v>20</v>
      </c>
      <c r="G54" s="126" t="s">
        <v>20</v>
      </c>
      <c r="H54" s="116">
        <f>H55+H57+H59+H61+H63+H65+H67+H69</f>
        <v>45800</v>
      </c>
      <c r="I54" s="95"/>
    </row>
    <row r="55" spans="1:9" ht="19.5">
      <c r="A55" s="117" t="s">
        <v>76</v>
      </c>
      <c r="B55" s="119" t="s">
        <v>19</v>
      </c>
      <c r="C55" s="119" t="s">
        <v>74</v>
      </c>
      <c r="D55" s="119" t="s">
        <v>176</v>
      </c>
      <c r="E55" s="119" t="s">
        <v>30</v>
      </c>
      <c r="F55" s="119" t="s">
        <v>31</v>
      </c>
      <c r="G55" s="127" t="s">
        <v>20</v>
      </c>
      <c r="H55" s="120">
        <f>H56</f>
        <v>33410</v>
      </c>
      <c r="I55" s="95"/>
    </row>
    <row r="56" spans="1:9" ht="18.75">
      <c r="A56" s="117" t="s">
        <v>76</v>
      </c>
      <c r="B56" s="119" t="s">
        <v>19</v>
      </c>
      <c r="C56" s="119" t="s">
        <v>74</v>
      </c>
      <c r="D56" s="119" t="s">
        <v>176</v>
      </c>
      <c r="E56" s="119" t="s">
        <v>30</v>
      </c>
      <c r="F56" s="119" t="s">
        <v>31</v>
      </c>
      <c r="G56" s="119" t="s">
        <v>32</v>
      </c>
      <c r="H56" s="121">
        <v>33410</v>
      </c>
      <c r="I56" s="95"/>
    </row>
    <row r="57" spans="1:9" ht="19.5">
      <c r="A57" s="117" t="s">
        <v>33</v>
      </c>
      <c r="B57" s="119" t="s">
        <v>19</v>
      </c>
      <c r="C57" s="119" t="s">
        <v>74</v>
      </c>
      <c r="D57" s="119" t="s">
        <v>176</v>
      </c>
      <c r="E57" s="119" t="s">
        <v>34</v>
      </c>
      <c r="F57" s="118" t="s">
        <v>35</v>
      </c>
      <c r="G57" s="127" t="s">
        <v>20</v>
      </c>
      <c r="H57" s="120">
        <v>0</v>
      </c>
      <c r="I57" s="95"/>
    </row>
    <row r="58" spans="1:9" ht="18.75">
      <c r="A58" s="117" t="s">
        <v>33</v>
      </c>
      <c r="B58" s="119" t="s">
        <v>19</v>
      </c>
      <c r="C58" s="119" t="s">
        <v>74</v>
      </c>
      <c r="D58" s="119" t="s">
        <v>176</v>
      </c>
      <c r="E58" s="119" t="s">
        <v>34</v>
      </c>
      <c r="F58" s="118" t="s">
        <v>35</v>
      </c>
      <c r="G58" s="119" t="s">
        <v>32</v>
      </c>
      <c r="H58" s="121">
        <v>0</v>
      </c>
      <c r="I58" s="95"/>
    </row>
    <row r="59" spans="1:9" ht="19.5">
      <c r="A59" s="117" t="s">
        <v>77</v>
      </c>
      <c r="B59" s="119" t="s">
        <v>19</v>
      </c>
      <c r="C59" s="119" t="s">
        <v>74</v>
      </c>
      <c r="D59" s="119" t="s">
        <v>176</v>
      </c>
      <c r="E59" s="119" t="s">
        <v>30</v>
      </c>
      <c r="F59" s="119" t="s">
        <v>37</v>
      </c>
      <c r="G59" s="127" t="s">
        <v>20</v>
      </c>
      <c r="H59" s="120">
        <f>H60</f>
        <v>10090</v>
      </c>
      <c r="I59" s="95"/>
    </row>
    <row r="60" spans="1:9" ht="18.75">
      <c r="A60" s="117" t="s">
        <v>77</v>
      </c>
      <c r="B60" s="119" t="s">
        <v>19</v>
      </c>
      <c r="C60" s="119" t="s">
        <v>74</v>
      </c>
      <c r="D60" s="119" t="s">
        <v>176</v>
      </c>
      <c r="E60" s="119" t="s">
        <v>30</v>
      </c>
      <c r="F60" s="119" t="s">
        <v>37</v>
      </c>
      <c r="G60" s="119" t="s">
        <v>32</v>
      </c>
      <c r="H60" s="121">
        <v>10090</v>
      </c>
      <c r="I60" s="95"/>
    </row>
    <row r="61" spans="1:9" ht="19.5">
      <c r="A61" s="117" t="s">
        <v>42</v>
      </c>
      <c r="B61" s="119" t="s">
        <v>19</v>
      </c>
      <c r="C61" s="119" t="s">
        <v>74</v>
      </c>
      <c r="D61" s="119" t="s">
        <v>176</v>
      </c>
      <c r="E61" s="119" t="s">
        <v>43</v>
      </c>
      <c r="F61" s="118" t="s">
        <v>44</v>
      </c>
      <c r="G61" s="127" t="s">
        <v>20</v>
      </c>
      <c r="H61" s="120">
        <v>1000</v>
      </c>
      <c r="I61" s="95"/>
    </row>
    <row r="62" spans="1:9" ht="18.75">
      <c r="A62" s="117" t="s">
        <v>42</v>
      </c>
      <c r="B62" s="119" t="s">
        <v>19</v>
      </c>
      <c r="C62" s="119" t="s">
        <v>74</v>
      </c>
      <c r="D62" s="119" t="s">
        <v>176</v>
      </c>
      <c r="E62" s="119" t="s">
        <v>43</v>
      </c>
      <c r="F62" s="118" t="s">
        <v>44</v>
      </c>
      <c r="G62" s="119" t="s">
        <v>32</v>
      </c>
      <c r="H62" s="121">
        <v>1000</v>
      </c>
      <c r="I62" s="95"/>
    </row>
    <row r="63" spans="1:9" ht="19.5">
      <c r="A63" s="117" t="s">
        <v>45</v>
      </c>
      <c r="B63" s="119" t="s">
        <v>19</v>
      </c>
      <c r="C63" s="119" t="s">
        <v>74</v>
      </c>
      <c r="D63" s="119" t="s">
        <v>176</v>
      </c>
      <c r="E63" s="119" t="s">
        <v>43</v>
      </c>
      <c r="F63" s="118" t="s">
        <v>46</v>
      </c>
      <c r="G63" s="127" t="s">
        <v>20</v>
      </c>
      <c r="H63" s="120">
        <v>1000</v>
      </c>
      <c r="I63" s="95"/>
    </row>
    <row r="64" spans="1:9" ht="18.75">
      <c r="A64" s="117" t="s">
        <v>45</v>
      </c>
      <c r="B64" s="119" t="s">
        <v>19</v>
      </c>
      <c r="C64" s="119" t="s">
        <v>74</v>
      </c>
      <c r="D64" s="119" t="s">
        <v>176</v>
      </c>
      <c r="E64" s="119" t="s">
        <v>43</v>
      </c>
      <c r="F64" s="118" t="s">
        <v>46</v>
      </c>
      <c r="G64" s="119" t="s">
        <v>32</v>
      </c>
      <c r="H64" s="121">
        <v>1000</v>
      </c>
      <c r="I64" s="95"/>
    </row>
    <row r="65" spans="1:9" ht="19.5">
      <c r="A65" s="117" t="s">
        <v>51</v>
      </c>
      <c r="B65" s="119" t="s">
        <v>19</v>
      </c>
      <c r="C65" s="119" t="s">
        <v>74</v>
      </c>
      <c r="D65" s="119" t="s">
        <v>176</v>
      </c>
      <c r="E65" s="119" t="s">
        <v>43</v>
      </c>
      <c r="F65" s="118" t="s">
        <v>52</v>
      </c>
      <c r="G65" s="127" t="s">
        <v>20</v>
      </c>
      <c r="H65" s="120">
        <v>0</v>
      </c>
      <c r="I65" s="95"/>
    </row>
    <row r="66" spans="1:9" ht="18.75">
      <c r="A66" s="117" t="s">
        <v>51</v>
      </c>
      <c r="B66" s="119" t="s">
        <v>19</v>
      </c>
      <c r="C66" s="119" t="s">
        <v>74</v>
      </c>
      <c r="D66" s="119" t="s">
        <v>176</v>
      </c>
      <c r="E66" s="119" t="s">
        <v>43</v>
      </c>
      <c r="F66" s="118" t="s">
        <v>52</v>
      </c>
      <c r="G66" s="119" t="s">
        <v>32</v>
      </c>
      <c r="H66" s="121">
        <v>0</v>
      </c>
      <c r="I66" s="95"/>
    </row>
    <row r="67" spans="1:9" ht="21" customHeight="1">
      <c r="A67" s="117" t="s">
        <v>55</v>
      </c>
      <c r="B67" s="119" t="s">
        <v>19</v>
      </c>
      <c r="C67" s="119" t="s">
        <v>74</v>
      </c>
      <c r="D67" s="119" t="s">
        <v>176</v>
      </c>
      <c r="E67" s="119" t="s">
        <v>43</v>
      </c>
      <c r="F67" s="118" t="s">
        <v>56</v>
      </c>
      <c r="G67" s="127" t="s">
        <v>20</v>
      </c>
      <c r="H67" s="120">
        <v>0</v>
      </c>
      <c r="I67" s="95"/>
    </row>
    <row r="68" spans="1:9" ht="21" customHeight="1">
      <c r="A68" s="123" t="s">
        <v>55</v>
      </c>
      <c r="B68" s="119" t="s">
        <v>19</v>
      </c>
      <c r="C68" s="119" t="s">
        <v>74</v>
      </c>
      <c r="D68" s="119" t="s">
        <v>176</v>
      </c>
      <c r="E68" s="119" t="s">
        <v>43</v>
      </c>
      <c r="F68" s="118" t="s">
        <v>56</v>
      </c>
      <c r="G68" s="119" t="s">
        <v>32</v>
      </c>
      <c r="H68" s="121">
        <v>0</v>
      </c>
      <c r="I68" s="95"/>
    </row>
    <row r="69" spans="1:9" ht="37.5">
      <c r="A69" s="123" t="s">
        <v>57</v>
      </c>
      <c r="B69" s="119" t="s">
        <v>19</v>
      </c>
      <c r="C69" s="119" t="s">
        <v>74</v>
      </c>
      <c r="D69" s="119" t="s">
        <v>176</v>
      </c>
      <c r="E69" s="119" t="s">
        <v>43</v>
      </c>
      <c r="F69" s="118" t="s">
        <v>58</v>
      </c>
      <c r="G69" s="127" t="s">
        <v>20</v>
      </c>
      <c r="H69" s="120">
        <f>H70</f>
        <v>300</v>
      </c>
      <c r="I69" s="95"/>
    </row>
    <row r="70" spans="1:9" ht="18.75">
      <c r="A70" s="123" t="s">
        <v>61</v>
      </c>
      <c r="B70" s="119" t="s">
        <v>19</v>
      </c>
      <c r="C70" s="119" t="s">
        <v>74</v>
      </c>
      <c r="D70" s="119" t="s">
        <v>176</v>
      </c>
      <c r="E70" s="119" t="s">
        <v>43</v>
      </c>
      <c r="F70" s="118" t="s">
        <v>58</v>
      </c>
      <c r="G70" s="119" t="s">
        <v>62</v>
      </c>
      <c r="H70" s="121">
        <v>300</v>
      </c>
      <c r="I70" s="95"/>
    </row>
    <row r="71" spans="1:9" ht="56.25">
      <c r="A71" s="129" t="s">
        <v>78</v>
      </c>
      <c r="B71" s="128" t="s">
        <v>19</v>
      </c>
      <c r="C71" s="128" t="s">
        <v>79</v>
      </c>
      <c r="D71" s="128"/>
      <c r="E71" s="128"/>
      <c r="F71" s="128"/>
      <c r="G71" s="128"/>
      <c r="H71" s="104">
        <v>84000</v>
      </c>
      <c r="I71" s="95"/>
    </row>
    <row r="72" spans="1:9" ht="56.25">
      <c r="A72" s="108" t="s">
        <v>80</v>
      </c>
      <c r="B72" s="109" t="s">
        <v>19</v>
      </c>
      <c r="C72" s="109" t="s">
        <v>81</v>
      </c>
      <c r="D72" s="109" t="s">
        <v>20</v>
      </c>
      <c r="E72" s="109" t="s">
        <v>20</v>
      </c>
      <c r="F72" s="109" t="s">
        <v>20</v>
      </c>
      <c r="G72" s="124" t="s">
        <v>20</v>
      </c>
      <c r="H72" s="130">
        <v>42000</v>
      </c>
      <c r="I72" s="95"/>
    </row>
    <row r="73" spans="1:9" ht="75">
      <c r="A73" s="114" t="s">
        <v>182</v>
      </c>
      <c r="B73" s="115" t="s">
        <v>19</v>
      </c>
      <c r="C73" s="115" t="s">
        <v>81</v>
      </c>
      <c r="D73" s="115" t="s">
        <v>82</v>
      </c>
      <c r="E73" s="115" t="s">
        <v>20</v>
      </c>
      <c r="F73" s="115" t="s">
        <v>20</v>
      </c>
      <c r="G73" s="126" t="s">
        <v>20</v>
      </c>
      <c r="H73" s="131">
        <v>42000</v>
      </c>
      <c r="I73" s="95"/>
    </row>
    <row r="74" spans="1:9" ht="19.5">
      <c r="A74" s="117" t="s">
        <v>51</v>
      </c>
      <c r="B74" s="118" t="s">
        <v>19</v>
      </c>
      <c r="C74" s="119" t="s">
        <v>81</v>
      </c>
      <c r="D74" s="119" t="s">
        <v>82</v>
      </c>
      <c r="E74" s="119" t="s">
        <v>43</v>
      </c>
      <c r="F74" s="119" t="s">
        <v>52</v>
      </c>
      <c r="G74" s="127" t="s">
        <v>20</v>
      </c>
      <c r="H74" s="132">
        <v>21000</v>
      </c>
      <c r="I74" s="95"/>
    </row>
    <row r="75" spans="1:9" ht="18.75">
      <c r="A75" s="117" t="s">
        <v>51</v>
      </c>
      <c r="B75" s="118" t="s">
        <v>19</v>
      </c>
      <c r="C75" s="119" t="s">
        <v>81</v>
      </c>
      <c r="D75" s="119" t="s">
        <v>82</v>
      </c>
      <c r="E75" s="119" t="s">
        <v>43</v>
      </c>
      <c r="F75" s="119" t="s">
        <v>52</v>
      </c>
      <c r="G75" s="119" t="s">
        <v>32</v>
      </c>
      <c r="H75" s="133">
        <v>21000</v>
      </c>
      <c r="I75" s="95"/>
    </row>
    <row r="76" spans="1:9" ht="16.5" customHeight="1">
      <c r="A76" s="117" t="s">
        <v>55</v>
      </c>
      <c r="B76" s="118" t="s">
        <v>19</v>
      </c>
      <c r="C76" s="119" t="s">
        <v>81</v>
      </c>
      <c r="D76" s="119" t="s">
        <v>82</v>
      </c>
      <c r="E76" s="119" t="s">
        <v>43</v>
      </c>
      <c r="F76" s="118" t="s">
        <v>56</v>
      </c>
      <c r="G76" s="119"/>
      <c r="H76" s="132">
        <v>0</v>
      </c>
      <c r="I76" s="95"/>
    </row>
    <row r="77" spans="1:9" ht="16.5" customHeight="1">
      <c r="A77" s="123" t="s">
        <v>55</v>
      </c>
      <c r="B77" s="118" t="s">
        <v>19</v>
      </c>
      <c r="C77" s="119" t="s">
        <v>81</v>
      </c>
      <c r="D77" s="119" t="s">
        <v>82</v>
      </c>
      <c r="E77" s="119" t="s">
        <v>43</v>
      </c>
      <c r="F77" s="118" t="s">
        <v>56</v>
      </c>
      <c r="G77" s="119" t="s">
        <v>32</v>
      </c>
      <c r="H77" s="133">
        <v>0</v>
      </c>
      <c r="I77" s="95"/>
    </row>
    <row r="78" spans="1:9" ht="37.5">
      <c r="A78" s="117" t="s">
        <v>57</v>
      </c>
      <c r="B78" s="118" t="s">
        <v>19</v>
      </c>
      <c r="C78" s="119" t="s">
        <v>81</v>
      </c>
      <c r="D78" s="119" t="s">
        <v>82</v>
      </c>
      <c r="E78" s="119" t="s">
        <v>43</v>
      </c>
      <c r="F78" s="118" t="s">
        <v>58</v>
      </c>
      <c r="G78" s="119"/>
      <c r="H78" s="132">
        <v>21000</v>
      </c>
      <c r="I78" s="95"/>
    </row>
    <row r="79" spans="1:9" ht="37.5">
      <c r="A79" s="123" t="s">
        <v>59</v>
      </c>
      <c r="B79" s="118" t="s">
        <v>19</v>
      </c>
      <c r="C79" s="119" t="s">
        <v>81</v>
      </c>
      <c r="D79" s="119" t="s">
        <v>82</v>
      </c>
      <c r="E79" s="119" t="s">
        <v>43</v>
      </c>
      <c r="F79" s="118" t="s">
        <v>58</v>
      </c>
      <c r="G79" s="119" t="s">
        <v>60</v>
      </c>
      <c r="H79" s="133">
        <v>21000</v>
      </c>
      <c r="I79" s="95"/>
    </row>
    <row r="80" spans="1:9" ht="19.5">
      <c r="A80" s="108" t="s">
        <v>83</v>
      </c>
      <c r="B80" s="109" t="s">
        <v>19</v>
      </c>
      <c r="C80" s="109" t="s">
        <v>84</v>
      </c>
      <c r="D80" s="109" t="s">
        <v>20</v>
      </c>
      <c r="E80" s="109" t="s">
        <v>20</v>
      </c>
      <c r="F80" s="109" t="s">
        <v>20</v>
      </c>
      <c r="G80" s="124" t="s">
        <v>20</v>
      </c>
      <c r="H80" s="130">
        <v>42000</v>
      </c>
      <c r="I80" s="95"/>
    </row>
    <row r="81" spans="1:9" ht="75">
      <c r="A81" s="114" t="s">
        <v>183</v>
      </c>
      <c r="B81" s="115" t="s">
        <v>19</v>
      </c>
      <c r="C81" s="115" t="s">
        <v>84</v>
      </c>
      <c r="D81" s="115" t="s">
        <v>82</v>
      </c>
      <c r="E81" s="115" t="s">
        <v>20</v>
      </c>
      <c r="F81" s="115" t="s">
        <v>20</v>
      </c>
      <c r="G81" s="126" t="s">
        <v>20</v>
      </c>
      <c r="H81" s="131">
        <v>42000</v>
      </c>
      <c r="I81" s="95"/>
    </row>
    <row r="82" spans="1:9" ht="19.5">
      <c r="A82" s="117" t="s">
        <v>51</v>
      </c>
      <c r="B82" s="118" t="s">
        <v>19</v>
      </c>
      <c r="C82" s="118" t="s">
        <v>84</v>
      </c>
      <c r="D82" s="119" t="s">
        <v>82</v>
      </c>
      <c r="E82" s="119" t="s">
        <v>43</v>
      </c>
      <c r="F82" s="119" t="s">
        <v>52</v>
      </c>
      <c r="G82" s="127" t="s">
        <v>20</v>
      </c>
      <c r="H82" s="132">
        <v>21000</v>
      </c>
      <c r="I82" s="95"/>
    </row>
    <row r="83" spans="1:9" ht="18.75">
      <c r="A83" s="117" t="s">
        <v>51</v>
      </c>
      <c r="B83" s="118" t="s">
        <v>19</v>
      </c>
      <c r="C83" s="118" t="s">
        <v>84</v>
      </c>
      <c r="D83" s="119" t="s">
        <v>82</v>
      </c>
      <c r="E83" s="119" t="s">
        <v>43</v>
      </c>
      <c r="F83" s="119" t="s">
        <v>52</v>
      </c>
      <c r="G83" s="119" t="s">
        <v>32</v>
      </c>
      <c r="H83" s="133">
        <v>21000</v>
      </c>
      <c r="I83" s="95"/>
    </row>
    <row r="84" spans="1:9" ht="18.75">
      <c r="A84" s="117" t="s">
        <v>53</v>
      </c>
      <c r="B84" s="118" t="s">
        <v>19</v>
      </c>
      <c r="C84" s="118" t="s">
        <v>84</v>
      </c>
      <c r="D84" s="119" t="s">
        <v>82</v>
      </c>
      <c r="E84" s="119" t="s">
        <v>43</v>
      </c>
      <c r="F84" s="119" t="s">
        <v>54</v>
      </c>
      <c r="G84" s="119"/>
      <c r="H84" s="132">
        <v>0</v>
      </c>
      <c r="I84" s="95"/>
    </row>
    <row r="85" spans="1:9" ht="18.75">
      <c r="A85" s="117" t="s">
        <v>53</v>
      </c>
      <c r="B85" s="118" t="s">
        <v>19</v>
      </c>
      <c r="C85" s="118" t="s">
        <v>84</v>
      </c>
      <c r="D85" s="119" t="s">
        <v>82</v>
      </c>
      <c r="E85" s="119" t="s">
        <v>43</v>
      </c>
      <c r="F85" s="119" t="s">
        <v>54</v>
      </c>
      <c r="G85" s="119" t="s">
        <v>32</v>
      </c>
      <c r="H85" s="133">
        <v>0</v>
      </c>
      <c r="I85" s="95"/>
    </row>
    <row r="86" spans="1:9" ht="21.75" customHeight="1">
      <c r="A86" s="117" t="s">
        <v>55</v>
      </c>
      <c r="B86" s="118" t="s">
        <v>19</v>
      </c>
      <c r="C86" s="118" t="s">
        <v>84</v>
      </c>
      <c r="D86" s="119" t="s">
        <v>82</v>
      </c>
      <c r="E86" s="119" t="s">
        <v>43</v>
      </c>
      <c r="F86" s="118" t="s">
        <v>56</v>
      </c>
      <c r="G86" s="119"/>
      <c r="H86" s="132">
        <v>21000</v>
      </c>
      <c r="I86" s="95"/>
    </row>
    <row r="87" spans="1:9" ht="21.75" customHeight="1">
      <c r="A87" s="123" t="s">
        <v>55</v>
      </c>
      <c r="B87" s="118" t="s">
        <v>19</v>
      </c>
      <c r="C87" s="118" t="s">
        <v>84</v>
      </c>
      <c r="D87" s="119" t="s">
        <v>82</v>
      </c>
      <c r="E87" s="119" t="s">
        <v>43</v>
      </c>
      <c r="F87" s="118" t="s">
        <v>56</v>
      </c>
      <c r="G87" s="119" t="s">
        <v>32</v>
      </c>
      <c r="H87" s="133">
        <v>21000</v>
      </c>
      <c r="I87" s="95"/>
    </row>
    <row r="88" spans="1:9" ht="37.5">
      <c r="A88" s="117" t="s">
        <v>57</v>
      </c>
      <c r="B88" s="118" t="s">
        <v>19</v>
      </c>
      <c r="C88" s="118" t="s">
        <v>84</v>
      </c>
      <c r="D88" s="119" t="s">
        <v>82</v>
      </c>
      <c r="E88" s="119" t="s">
        <v>43</v>
      </c>
      <c r="F88" s="118" t="s">
        <v>58</v>
      </c>
      <c r="G88" s="119"/>
      <c r="H88" s="132">
        <v>0</v>
      </c>
      <c r="I88" s="95"/>
    </row>
    <row r="89" spans="1:9" ht="37.5">
      <c r="A89" s="123" t="s">
        <v>59</v>
      </c>
      <c r="B89" s="118" t="s">
        <v>19</v>
      </c>
      <c r="C89" s="118" t="s">
        <v>84</v>
      </c>
      <c r="D89" s="119" t="s">
        <v>82</v>
      </c>
      <c r="E89" s="119" t="s">
        <v>43</v>
      </c>
      <c r="F89" s="118" t="s">
        <v>58</v>
      </c>
      <c r="G89" s="119" t="s">
        <v>60</v>
      </c>
      <c r="H89" s="133">
        <v>0</v>
      </c>
      <c r="I89" s="95"/>
    </row>
    <row r="90" spans="1:9" ht="18.75">
      <c r="A90" s="102" t="s">
        <v>85</v>
      </c>
      <c r="B90" s="128" t="s">
        <v>19</v>
      </c>
      <c r="C90" s="128" t="s">
        <v>86</v>
      </c>
      <c r="D90" s="128"/>
      <c r="E90" s="128"/>
      <c r="F90" s="128"/>
      <c r="G90" s="128"/>
      <c r="H90" s="134">
        <f>H91</f>
        <v>117300</v>
      </c>
      <c r="I90" s="95"/>
    </row>
    <row r="91" spans="1:9" ht="75">
      <c r="A91" s="114" t="s">
        <v>184</v>
      </c>
      <c r="B91" s="115" t="s">
        <v>19</v>
      </c>
      <c r="C91" s="115" t="s">
        <v>87</v>
      </c>
      <c r="D91" s="115" t="s">
        <v>9</v>
      </c>
      <c r="E91" s="115"/>
      <c r="F91" s="115"/>
      <c r="G91" s="115"/>
      <c r="H91" s="116">
        <f>H92</f>
        <v>117300</v>
      </c>
      <c r="I91" s="95"/>
    </row>
    <row r="92" spans="1:9" ht="37.5">
      <c r="A92" s="117" t="s">
        <v>88</v>
      </c>
      <c r="B92" s="118" t="s">
        <v>19</v>
      </c>
      <c r="C92" s="119" t="s">
        <v>87</v>
      </c>
      <c r="D92" s="118" t="s">
        <v>9</v>
      </c>
      <c r="E92" s="119" t="s">
        <v>43</v>
      </c>
      <c r="F92" s="119" t="s">
        <v>20</v>
      </c>
      <c r="G92" s="127" t="s">
        <v>20</v>
      </c>
      <c r="H92" s="135">
        <f>H93</f>
        <v>117300</v>
      </c>
      <c r="I92" s="95"/>
    </row>
    <row r="93" spans="1:9" ht="19.5">
      <c r="A93" s="117" t="s">
        <v>89</v>
      </c>
      <c r="B93" s="118" t="s">
        <v>19</v>
      </c>
      <c r="C93" s="119" t="s">
        <v>87</v>
      </c>
      <c r="D93" s="118" t="s">
        <v>9</v>
      </c>
      <c r="E93" s="119" t="s">
        <v>43</v>
      </c>
      <c r="F93" s="119" t="s">
        <v>48</v>
      </c>
      <c r="G93" s="127" t="s">
        <v>20</v>
      </c>
      <c r="H93" s="120">
        <f>H94</f>
        <v>117300</v>
      </c>
      <c r="I93" s="95"/>
    </row>
    <row r="94" spans="1:13" ht="36" customHeight="1">
      <c r="A94" s="117" t="s">
        <v>90</v>
      </c>
      <c r="B94" s="118" t="s">
        <v>19</v>
      </c>
      <c r="C94" s="119" t="s">
        <v>87</v>
      </c>
      <c r="D94" s="118" t="s">
        <v>9</v>
      </c>
      <c r="E94" s="119" t="s">
        <v>43</v>
      </c>
      <c r="F94" s="119" t="s">
        <v>48</v>
      </c>
      <c r="G94" s="119" t="s">
        <v>50</v>
      </c>
      <c r="H94" s="121">
        <v>117300</v>
      </c>
      <c r="I94" s="122"/>
      <c r="M94" s="70"/>
    </row>
    <row r="95" spans="1:9" ht="37.5">
      <c r="A95" s="136" t="s">
        <v>91</v>
      </c>
      <c r="B95" s="128" t="s">
        <v>19</v>
      </c>
      <c r="C95" s="128" t="s">
        <v>92</v>
      </c>
      <c r="D95" s="128"/>
      <c r="E95" s="128"/>
      <c r="F95" s="128"/>
      <c r="G95" s="128"/>
      <c r="H95" s="104">
        <f>H96</f>
        <v>190000</v>
      </c>
      <c r="I95" s="95"/>
    </row>
    <row r="96" spans="1:9" ht="18.75">
      <c r="A96" s="136" t="s">
        <v>93</v>
      </c>
      <c r="B96" s="128" t="s">
        <v>19</v>
      </c>
      <c r="C96" s="128" t="s">
        <v>94</v>
      </c>
      <c r="D96" s="128"/>
      <c r="E96" s="128"/>
      <c r="F96" s="128"/>
      <c r="G96" s="128"/>
      <c r="H96" s="104">
        <f>H97</f>
        <v>190000</v>
      </c>
      <c r="I96" s="95"/>
    </row>
    <row r="97" spans="1:9" ht="37.5">
      <c r="A97" s="136" t="s">
        <v>95</v>
      </c>
      <c r="B97" s="128" t="s">
        <v>19</v>
      </c>
      <c r="C97" s="128" t="s">
        <v>94</v>
      </c>
      <c r="D97" s="128" t="s">
        <v>96</v>
      </c>
      <c r="E97" s="128"/>
      <c r="F97" s="128"/>
      <c r="G97" s="128"/>
      <c r="H97" s="104">
        <f>H98</f>
        <v>190000</v>
      </c>
      <c r="I97" s="95"/>
    </row>
    <row r="98" spans="1:9" ht="18.75">
      <c r="A98" s="117" t="s">
        <v>45</v>
      </c>
      <c r="B98" s="137" t="s">
        <v>19</v>
      </c>
      <c r="C98" s="137" t="s">
        <v>94</v>
      </c>
      <c r="D98" s="137" t="s">
        <v>96</v>
      </c>
      <c r="E98" s="137" t="s">
        <v>97</v>
      </c>
      <c r="F98" s="137" t="s">
        <v>46</v>
      </c>
      <c r="G98" s="137" t="s">
        <v>32</v>
      </c>
      <c r="H98" s="138">
        <v>190000</v>
      </c>
      <c r="I98" s="95"/>
    </row>
    <row r="99" spans="1:9" ht="18.75">
      <c r="A99" s="129" t="s">
        <v>107</v>
      </c>
      <c r="B99" s="128" t="s">
        <v>19</v>
      </c>
      <c r="C99" s="128" t="s">
        <v>108</v>
      </c>
      <c r="D99" s="128"/>
      <c r="E99" s="128"/>
      <c r="F99" s="128"/>
      <c r="G99" s="128"/>
      <c r="H99" s="104">
        <f>H100+H153</f>
        <v>1012136</v>
      </c>
      <c r="I99" s="95"/>
    </row>
    <row r="100" spans="1:9" ht="18.75">
      <c r="A100" s="139" t="s">
        <v>109</v>
      </c>
      <c r="B100" s="109" t="s">
        <v>19</v>
      </c>
      <c r="C100" s="109" t="s">
        <v>110</v>
      </c>
      <c r="D100" s="109"/>
      <c r="E100" s="109"/>
      <c r="F100" s="109"/>
      <c r="G100" s="109"/>
      <c r="H100" s="110">
        <f>H101+H128</f>
        <v>921136</v>
      </c>
      <c r="I100" s="95"/>
    </row>
    <row r="101" spans="1:9" ht="75">
      <c r="A101" s="140" t="s">
        <v>111</v>
      </c>
      <c r="B101" s="115" t="s">
        <v>19</v>
      </c>
      <c r="C101" s="115" t="s">
        <v>110</v>
      </c>
      <c r="D101" s="115" t="s">
        <v>112</v>
      </c>
      <c r="E101" s="115"/>
      <c r="F101" s="115"/>
      <c r="G101" s="115"/>
      <c r="H101" s="116">
        <f>H102+H104+H106+H108+H110+H112+H114+H116+H119+H121+H123+H125</f>
        <v>570403</v>
      </c>
      <c r="I101" s="95"/>
    </row>
    <row r="102" spans="1:9" ht="18.75">
      <c r="A102" s="141" t="s">
        <v>29</v>
      </c>
      <c r="B102" s="118" t="s">
        <v>19</v>
      </c>
      <c r="C102" s="118" t="s">
        <v>110</v>
      </c>
      <c r="D102" s="118" t="s">
        <v>112</v>
      </c>
      <c r="E102" s="119" t="s">
        <v>113</v>
      </c>
      <c r="F102" s="119" t="s">
        <v>31</v>
      </c>
      <c r="G102" s="119"/>
      <c r="H102" s="120">
        <f>H103</f>
        <v>414288</v>
      </c>
      <c r="I102" s="95"/>
    </row>
    <row r="103" spans="1:11" ht="18.75">
      <c r="A103" s="141" t="s">
        <v>29</v>
      </c>
      <c r="B103" s="118" t="s">
        <v>19</v>
      </c>
      <c r="C103" s="118" t="s">
        <v>110</v>
      </c>
      <c r="D103" s="118" t="s">
        <v>112</v>
      </c>
      <c r="E103" s="119" t="s">
        <v>113</v>
      </c>
      <c r="F103" s="119" t="s">
        <v>31</v>
      </c>
      <c r="G103" s="119" t="s">
        <v>32</v>
      </c>
      <c r="H103" s="121">
        <v>414288</v>
      </c>
      <c r="I103" s="95"/>
      <c r="K103">
        <f>I103*J103</f>
        <v>0</v>
      </c>
    </row>
    <row r="104" spans="1:9" ht="18.75">
      <c r="A104" s="141" t="s">
        <v>33</v>
      </c>
      <c r="B104" s="118" t="s">
        <v>19</v>
      </c>
      <c r="C104" s="118" t="s">
        <v>110</v>
      </c>
      <c r="D104" s="118" t="s">
        <v>112</v>
      </c>
      <c r="E104" s="119" t="s">
        <v>114</v>
      </c>
      <c r="F104" s="119" t="s">
        <v>35</v>
      </c>
      <c r="G104" s="119"/>
      <c r="H104" s="120">
        <v>0</v>
      </c>
      <c r="I104" s="95"/>
    </row>
    <row r="105" spans="1:9" ht="18.75">
      <c r="A105" s="141" t="s">
        <v>33</v>
      </c>
      <c r="B105" s="118" t="s">
        <v>19</v>
      </c>
      <c r="C105" s="118" t="s">
        <v>110</v>
      </c>
      <c r="D105" s="118" t="s">
        <v>112</v>
      </c>
      <c r="E105" s="119" t="s">
        <v>114</v>
      </c>
      <c r="F105" s="119" t="s">
        <v>35</v>
      </c>
      <c r="G105" s="119" t="s">
        <v>32</v>
      </c>
      <c r="H105" s="121">
        <v>0</v>
      </c>
      <c r="I105" s="95"/>
    </row>
    <row r="106" spans="1:9" ht="17.25" customHeight="1">
      <c r="A106" s="141" t="s">
        <v>115</v>
      </c>
      <c r="B106" s="118" t="s">
        <v>19</v>
      </c>
      <c r="C106" s="118" t="s">
        <v>110</v>
      </c>
      <c r="D106" s="118" t="s">
        <v>112</v>
      </c>
      <c r="E106" s="119" t="s">
        <v>113</v>
      </c>
      <c r="F106" s="119" t="s">
        <v>37</v>
      </c>
      <c r="G106" s="119"/>
      <c r="H106" s="120">
        <f>H107</f>
        <v>125115</v>
      </c>
      <c r="I106" s="95"/>
    </row>
    <row r="107" spans="1:9" ht="17.25" customHeight="1">
      <c r="A107" s="141" t="s">
        <v>115</v>
      </c>
      <c r="B107" s="118" t="s">
        <v>19</v>
      </c>
      <c r="C107" s="118" t="s">
        <v>110</v>
      </c>
      <c r="D107" s="118" t="s">
        <v>112</v>
      </c>
      <c r="E107" s="119" t="s">
        <v>113</v>
      </c>
      <c r="F107" s="119" t="s">
        <v>37</v>
      </c>
      <c r="G107" s="119" t="s">
        <v>32</v>
      </c>
      <c r="H107" s="121">
        <v>125115</v>
      </c>
      <c r="I107" s="95"/>
    </row>
    <row r="108" spans="1:9" ht="18.75">
      <c r="A108" s="141" t="s">
        <v>42</v>
      </c>
      <c r="B108" s="118" t="s">
        <v>19</v>
      </c>
      <c r="C108" s="118" t="s">
        <v>110</v>
      </c>
      <c r="D108" s="118" t="s">
        <v>112</v>
      </c>
      <c r="E108" s="119" t="s">
        <v>43</v>
      </c>
      <c r="F108" s="119" t="s">
        <v>44</v>
      </c>
      <c r="G108" s="119"/>
      <c r="H108" s="120">
        <v>0</v>
      </c>
      <c r="I108" s="95"/>
    </row>
    <row r="109" spans="1:9" ht="18.75">
      <c r="A109" s="141" t="s">
        <v>42</v>
      </c>
      <c r="B109" s="118" t="s">
        <v>19</v>
      </c>
      <c r="C109" s="118" t="s">
        <v>110</v>
      </c>
      <c r="D109" s="118" t="s">
        <v>112</v>
      </c>
      <c r="E109" s="119" t="s">
        <v>43</v>
      </c>
      <c r="F109" s="119" t="s">
        <v>44</v>
      </c>
      <c r="G109" s="119" t="s">
        <v>32</v>
      </c>
      <c r="H109" s="121">
        <v>0</v>
      </c>
      <c r="I109" s="95"/>
    </row>
    <row r="110" spans="1:9" ht="18.75">
      <c r="A110" s="141" t="s">
        <v>116</v>
      </c>
      <c r="B110" s="118" t="s">
        <v>19</v>
      </c>
      <c r="C110" s="118" t="s">
        <v>110</v>
      </c>
      <c r="D110" s="118" t="s">
        <v>112</v>
      </c>
      <c r="E110" s="119" t="s">
        <v>43</v>
      </c>
      <c r="F110" s="119" t="s">
        <v>46</v>
      </c>
      <c r="G110" s="119"/>
      <c r="H110" s="120">
        <f>H111</f>
        <v>5000</v>
      </c>
      <c r="I110" s="95"/>
    </row>
    <row r="111" spans="1:9" ht="18.75">
      <c r="A111" s="141" t="s">
        <v>116</v>
      </c>
      <c r="B111" s="118" t="s">
        <v>19</v>
      </c>
      <c r="C111" s="118" t="s">
        <v>110</v>
      </c>
      <c r="D111" s="118" t="s">
        <v>112</v>
      </c>
      <c r="E111" s="119" t="s">
        <v>43</v>
      </c>
      <c r="F111" s="119" t="s">
        <v>46</v>
      </c>
      <c r="G111" s="119" t="s">
        <v>32</v>
      </c>
      <c r="H111" s="121">
        <v>5000</v>
      </c>
      <c r="I111" s="95"/>
    </row>
    <row r="112" spans="1:9" ht="18.75">
      <c r="A112" s="141" t="s">
        <v>117</v>
      </c>
      <c r="B112" s="118" t="s">
        <v>19</v>
      </c>
      <c r="C112" s="118" t="s">
        <v>110</v>
      </c>
      <c r="D112" s="118" t="s">
        <v>112</v>
      </c>
      <c r="E112" s="119" t="s">
        <v>43</v>
      </c>
      <c r="F112" s="119" t="s">
        <v>118</v>
      </c>
      <c r="G112" s="119"/>
      <c r="H112" s="120">
        <v>0</v>
      </c>
      <c r="I112" s="95"/>
    </row>
    <row r="113" spans="1:9" ht="18.75">
      <c r="A113" s="123" t="s">
        <v>119</v>
      </c>
      <c r="B113" s="118" t="s">
        <v>19</v>
      </c>
      <c r="C113" s="118" t="s">
        <v>110</v>
      </c>
      <c r="D113" s="118" t="s">
        <v>112</v>
      </c>
      <c r="E113" s="119" t="s">
        <v>43</v>
      </c>
      <c r="F113" s="119" t="s">
        <v>118</v>
      </c>
      <c r="G113" s="119" t="s">
        <v>32</v>
      </c>
      <c r="H113" s="121">
        <v>0</v>
      </c>
      <c r="I113" s="95"/>
    </row>
    <row r="114" spans="1:9" ht="37.5">
      <c r="A114" s="141" t="s">
        <v>120</v>
      </c>
      <c r="B114" s="118" t="s">
        <v>19</v>
      </c>
      <c r="C114" s="118" t="s">
        <v>110</v>
      </c>
      <c r="D114" s="118" t="s">
        <v>112</v>
      </c>
      <c r="E114" s="119" t="s">
        <v>43</v>
      </c>
      <c r="F114" s="119" t="s">
        <v>121</v>
      </c>
      <c r="G114" s="119"/>
      <c r="H114" s="120">
        <v>0</v>
      </c>
      <c r="I114" s="95"/>
    </row>
    <row r="115" spans="1:9" ht="37.5">
      <c r="A115" s="141" t="s">
        <v>120</v>
      </c>
      <c r="B115" s="118" t="s">
        <v>19</v>
      </c>
      <c r="C115" s="118" t="s">
        <v>110</v>
      </c>
      <c r="D115" s="118" t="s">
        <v>112</v>
      </c>
      <c r="E115" s="119" t="s">
        <v>43</v>
      </c>
      <c r="F115" s="119" t="s">
        <v>121</v>
      </c>
      <c r="G115" s="119" t="s">
        <v>32</v>
      </c>
      <c r="H115" s="121">
        <v>0</v>
      </c>
      <c r="I115" s="95"/>
    </row>
    <row r="116" spans="1:9" ht="18.75" customHeight="1">
      <c r="A116" s="141" t="s">
        <v>47</v>
      </c>
      <c r="B116" s="118" t="s">
        <v>19</v>
      </c>
      <c r="C116" s="118" t="s">
        <v>110</v>
      </c>
      <c r="D116" s="118" t="s">
        <v>112</v>
      </c>
      <c r="E116" s="119" t="s">
        <v>43</v>
      </c>
      <c r="F116" s="119" t="s">
        <v>48</v>
      </c>
      <c r="G116" s="119"/>
      <c r="H116" s="120">
        <v>0</v>
      </c>
      <c r="I116" s="95"/>
    </row>
    <row r="117" spans="1:9" ht="37.5">
      <c r="A117" s="141" t="s">
        <v>122</v>
      </c>
      <c r="B117" s="118" t="s">
        <v>19</v>
      </c>
      <c r="C117" s="118" t="s">
        <v>110</v>
      </c>
      <c r="D117" s="118" t="s">
        <v>112</v>
      </c>
      <c r="E117" s="119" t="s">
        <v>43</v>
      </c>
      <c r="F117" s="119" t="s">
        <v>48</v>
      </c>
      <c r="G117" s="119" t="s">
        <v>123</v>
      </c>
      <c r="H117" s="121">
        <v>0</v>
      </c>
      <c r="I117" s="95"/>
    </row>
    <row r="118" spans="1:9" ht="37.5">
      <c r="A118" s="117" t="s">
        <v>90</v>
      </c>
      <c r="B118" s="118" t="s">
        <v>19</v>
      </c>
      <c r="C118" s="118" t="s">
        <v>110</v>
      </c>
      <c r="D118" s="118" t="s">
        <v>112</v>
      </c>
      <c r="E118" s="119" t="s">
        <v>43</v>
      </c>
      <c r="F118" s="119" t="s">
        <v>48</v>
      </c>
      <c r="G118" s="119" t="s">
        <v>50</v>
      </c>
      <c r="H118" s="121">
        <v>0</v>
      </c>
      <c r="I118" s="95"/>
    </row>
    <row r="119" spans="1:9" ht="18.75">
      <c r="A119" s="141" t="s">
        <v>124</v>
      </c>
      <c r="B119" s="118" t="s">
        <v>19</v>
      </c>
      <c r="C119" s="118" t="s">
        <v>110</v>
      </c>
      <c r="D119" s="118" t="s">
        <v>112</v>
      </c>
      <c r="E119" s="119" t="s">
        <v>43</v>
      </c>
      <c r="F119" s="119" t="s">
        <v>52</v>
      </c>
      <c r="G119" s="119"/>
      <c r="H119" s="120">
        <f>H120</f>
        <v>5000</v>
      </c>
      <c r="I119" s="95"/>
    </row>
    <row r="120" spans="1:9" ht="18.75">
      <c r="A120" s="141" t="s">
        <v>124</v>
      </c>
      <c r="B120" s="118" t="s">
        <v>19</v>
      </c>
      <c r="C120" s="118" t="s">
        <v>110</v>
      </c>
      <c r="D120" s="118" t="s">
        <v>112</v>
      </c>
      <c r="E120" s="119" t="s">
        <v>43</v>
      </c>
      <c r="F120" s="119" t="s">
        <v>52</v>
      </c>
      <c r="G120" s="119" t="s">
        <v>32</v>
      </c>
      <c r="H120" s="121">
        <v>5000</v>
      </c>
      <c r="I120" s="95"/>
    </row>
    <row r="121" spans="1:9" ht="18.75">
      <c r="A121" s="141" t="s">
        <v>53</v>
      </c>
      <c r="B121" s="118" t="s">
        <v>19</v>
      </c>
      <c r="C121" s="118" t="s">
        <v>110</v>
      </c>
      <c r="D121" s="118" t="s">
        <v>112</v>
      </c>
      <c r="E121" s="119" t="s">
        <v>43</v>
      </c>
      <c r="F121" s="119" t="s">
        <v>54</v>
      </c>
      <c r="G121" s="119"/>
      <c r="H121" s="120">
        <f>H122</f>
        <v>1000</v>
      </c>
      <c r="I121" s="95"/>
    </row>
    <row r="122" spans="1:9" ht="18.75">
      <c r="A122" s="141" t="s">
        <v>53</v>
      </c>
      <c r="B122" s="118" t="s">
        <v>19</v>
      </c>
      <c r="C122" s="118" t="s">
        <v>110</v>
      </c>
      <c r="D122" s="118" t="s">
        <v>112</v>
      </c>
      <c r="E122" s="119" t="s">
        <v>43</v>
      </c>
      <c r="F122" s="119" t="s">
        <v>54</v>
      </c>
      <c r="G122" s="119" t="s">
        <v>32</v>
      </c>
      <c r="H122" s="121">
        <v>1000</v>
      </c>
      <c r="I122" s="95"/>
    </row>
    <row r="123" spans="1:9" ht="20.25" customHeight="1">
      <c r="A123" s="141" t="s">
        <v>55</v>
      </c>
      <c r="B123" s="118" t="s">
        <v>19</v>
      </c>
      <c r="C123" s="118" t="s">
        <v>110</v>
      </c>
      <c r="D123" s="118" t="s">
        <v>112</v>
      </c>
      <c r="E123" s="119" t="s">
        <v>43</v>
      </c>
      <c r="F123" s="119" t="s">
        <v>56</v>
      </c>
      <c r="G123" s="119"/>
      <c r="H123" s="120">
        <v>0</v>
      </c>
      <c r="I123" s="95"/>
    </row>
    <row r="124" spans="1:9" ht="20.25" customHeight="1">
      <c r="A124" s="141" t="s">
        <v>55</v>
      </c>
      <c r="B124" s="118" t="s">
        <v>19</v>
      </c>
      <c r="C124" s="118" t="s">
        <v>110</v>
      </c>
      <c r="D124" s="118" t="s">
        <v>112</v>
      </c>
      <c r="E124" s="119" t="s">
        <v>43</v>
      </c>
      <c r="F124" s="119" t="s">
        <v>56</v>
      </c>
      <c r="G124" s="119" t="s">
        <v>32</v>
      </c>
      <c r="H124" s="121">
        <v>0</v>
      </c>
      <c r="I124" s="95"/>
    </row>
    <row r="125" spans="1:9" ht="37.5">
      <c r="A125" s="141" t="s">
        <v>57</v>
      </c>
      <c r="B125" s="118" t="s">
        <v>19</v>
      </c>
      <c r="C125" s="118" t="s">
        <v>110</v>
      </c>
      <c r="D125" s="118" t="s">
        <v>112</v>
      </c>
      <c r="E125" s="119" t="s">
        <v>43</v>
      </c>
      <c r="F125" s="119" t="s">
        <v>58</v>
      </c>
      <c r="G125" s="119"/>
      <c r="H125" s="120">
        <v>20000</v>
      </c>
      <c r="I125" s="95"/>
    </row>
    <row r="126" spans="1:9" ht="18.75">
      <c r="A126" s="141" t="s">
        <v>61</v>
      </c>
      <c r="B126" s="118" t="s">
        <v>19</v>
      </c>
      <c r="C126" s="118" t="s">
        <v>110</v>
      </c>
      <c r="D126" s="118" t="s">
        <v>112</v>
      </c>
      <c r="E126" s="119" t="s">
        <v>43</v>
      </c>
      <c r="F126" s="119" t="s">
        <v>58</v>
      </c>
      <c r="G126" s="119" t="s">
        <v>62</v>
      </c>
      <c r="H126" s="121">
        <v>0</v>
      </c>
      <c r="I126" s="95"/>
    </row>
    <row r="127" spans="1:9" ht="37.5">
      <c r="A127" s="123" t="s">
        <v>63</v>
      </c>
      <c r="B127" s="118" t="s">
        <v>19</v>
      </c>
      <c r="C127" s="118" t="s">
        <v>110</v>
      </c>
      <c r="D127" s="118" t="s">
        <v>112</v>
      </c>
      <c r="E127" s="119" t="s">
        <v>43</v>
      </c>
      <c r="F127" s="119" t="s">
        <v>58</v>
      </c>
      <c r="G127" s="119" t="s">
        <v>64</v>
      </c>
      <c r="H127" s="121">
        <v>20000</v>
      </c>
      <c r="I127" s="95"/>
    </row>
    <row r="128" spans="1:9" ht="56.25">
      <c r="A128" s="140" t="s">
        <v>125</v>
      </c>
      <c r="B128" s="115" t="s">
        <v>19</v>
      </c>
      <c r="C128" s="115" t="s">
        <v>110</v>
      </c>
      <c r="D128" s="115" t="s">
        <v>126</v>
      </c>
      <c r="E128" s="115"/>
      <c r="F128" s="115"/>
      <c r="G128" s="115"/>
      <c r="H128" s="116">
        <f>H129+H131+H133+H135+H137+H139+H141+H143+H145+H147+H151</f>
        <v>350733</v>
      </c>
      <c r="I128" s="95"/>
    </row>
    <row r="129" spans="1:9" ht="18.75">
      <c r="A129" s="141" t="s">
        <v>29</v>
      </c>
      <c r="B129" s="118" t="s">
        <v>19</v>
      </c>
      <c r="C129" s="118" t="s">
        <v>110</v>
      </c>
      <c r="D129" s="118" t="s">
        <v>126</v>
      </c>
      <c r="E129" s="119" t="s">
        <v>113</v>
      </c>
      <c r="F129" s="119" t="s">
        <v>31</v>
      </c>
      <c r="G129" s="119"/>
      <c r="H129" s="120">
        <f>H130</f>
        <v>198336</v>
      </c>
      <c r="I129" s="95"/>
    </row>
    <row r="130" spans="1:11" ht="18.75">
      <c r="A130" s="141" t="s">
        <v>29</v>
      </c>
      <c r="B130" s="118" t="s">
        <v>19</v>
      </c>
      <c r="C130" s="118" t="s">
        <v>110</v>
      </c>
      <c r="D130" s="118" t="s">
        <v>126</v>
      </c>
      <c r="E130" s="119" t="s">
        <v>113</v>
      </c>
      <c r="F130" s="119" t="s">
        <v>31</v>
      </c>
      <c r="G130" s="119" t="s">
        <v>32</v>
      </c>
      <c r="H130" s="121">
        <v>198336</v>
      </c>
      <c r="I130" s="95"/>
      <c r="K130">
        <f>I130*J130</f>
        <v>0</v>
      </c>
    </row>
    <row r="131" spans="1:9" ht="18.75">
      <c r="A131" s="141" t="s">
        <v>33</v>
      </c>
      <c r="B131" s="118" t="s">
        <v>19</v>
      </c>
      <c r="C131" s="118" t="s">
        <v>110</v>
      </c>
      <c r="D131" s="118" t="s">
        <v>126</v>
      </c>
      <c r="E131" s="119" t="s">
        <v>114</v>
      </c>
      <c r="F131" s="119" t="s">
        <v>35</v>
      </c>
      <c r="G131" s="119"/>
      <c r="H131" s="120">
        <v>1000</v>
      </c>
      <c r="I131" s="95"/>
    </row>
    <row r="132" spans="1:9" ht="18.75">
      <c r="A132" s="141" t="s">
        <v>33</v>
      </c>
      <c r="B132" s="118" t="s">
        <v>19</v>
      </c>
      <c r="C132" s="118" t="s">
        <v>110</v>
      </c>
      <c r="D132" s="118" t="s">
        <v>126</v>
      </c>
      <c r="E132" s="119" t="s">
        <v>114</v>
      </c>
      <c r="F132" s="119" t="s">
        <v>35</v>
      </c>
      <c r="G132" s="119" t="s">
        <v>32</v>
      </c>
      <c r="H132" s="121">
        <v>1000</v>
      </c>
      <c r="I132" s="95"/>
    </row>
    <row r="133" spans="1:9" ht="18.75" customHeight="1">
      <c r="A133" s="141" t="s">
        <v>115</v>
      </c>
      <c r="B133" s="118" t="s">
        <v>19</v>
      </c>
      <c r="C133" s="118" t="s">
        <v>110</v>
      </c>
      <c r="D133" s="118" t="s">
        <v>126</v>
      </c>
      <c r="E133" s="119" t="s">
        <v>113</v>
      </c>
      <c r="F133" s="119" t="s">
        <v>37</v>
      </c>
      <c r="G133" s="119"/>
      <c r="H133" s="120">
        <f>H134</f>
        <v>59897</v>
      </c>
      <c r="I133" s="95"/>
    </row>
    <row r="134" spans="1:9" ht="18.75" customHeight="1">
      <c r="A134" s="141" t="s">
        <v>115</v>
      </c>
      <c r="B134" s="118" t="s">
        <v>19</v>
      </c>
      <c r="C134" s="118" t="s">
        <v>110</v>
      </c>
      <c r="D134" s="118" t="s">
        <v>126</v>
      </c>
      <c r="E134" s="119" t="s">
        <v>113</v>
      </c>
      <c r="F134" s="119" t="s">
        <v>37</v>
      </c>
      <c r="G134" s="119" t="s">
        <v>32</v>
      </c>
      <c r="H134" s="121">
        <v>59897</v>
      </c>
      <c r="I134" s="95"/>
    </row>
    <row r="135" spans="1:9" ht="18.75">
      <c r="A135" s="141" t="s">
        <v>42</v>
      </c>
      <c r="B135" s="118" t="s">
        <v>19</v>
      </c>
      <c r="C135" s="118" t="s">
        <v>110</v>
      </c>
      <c r="D135" s="118" t="s">
        <v>126</v>
      </c>
      <c r="E135" s="119" t="s">
        <v>43</v>
      </c>
      <c r="F135" s="119" t="s">
        <v>44</v>
      </c>
      <c r="G135" s="119"/>
      <c r="H135" s="120">
        <v>0</v>
      </c>
      <c r="I135" s="95"/>
    </row>
    <row r="136" spans="1:9" ht="18.75">
      <c r="A136" s="141" t="s">
        <v>42</v>
      </c>
      <c r="B136" s="118" t="s">
        <v>19</v>
      </c>
      <c r="C136" s="118" t="s">
        <v>110</v>
      </c>
      <c r="D136" s="118" t="s">
        <v>126</v>
      </c>
      <c r="E136" s="119" t="s">
        <v>43</v>
      </c>
      <c r="F136" s="119" t="s">
        <v>44</v>
      </c>
      <c r="G136" s="119" t="s">
        <v>32</v>
      </c>
      <c r="H136" s="121">
        <v>0</v>
      </c>
      <c r="I136" s="95"/>
    </row>
    <row r="137" spans="1:9" ht="18.75">
      <c r="A137" s="141" t="s">
        <v>116</v>
      </c>
      <c r="B137" s="118" t="s">
        <v>19</v>
      </c>
      <c r="C137" s="118" t="s">
        <v>110</v>
      </c>
      <c r="D137" s="118" t="s">
        <v>126</v>
      </c>
      <c r="E137" s="119" t="s">
        <v>43</v>
      </c>
      <c r="F137" s="119" t="s">
        <v>46</v>
      </c>
      <c r="G137" s="119"/>
      <c r="H137" s="120">
        <f>H138</f>
        <v>500</v>
      </c>
      <c r="I137" s="95"/>
    </row>
    <row r="138" spans="1:9" ht="18.75">
      <c r="A138" s="141" t="s">
        <v>116</v>
      </c>
      <c r="B138" s="118" t="s">
        <v>19</v>
      </c>
      <c r="C138" s="118" t="s">
        <v>110</v>
      </c>
      <c r="D138" s="118" t="s">
        <v>126</v>
      </c>
      <c r="E138" s="119" t="s">
        <v>43</v>
      </c>
      <c r="F138" s="119" t="s">
        <v>46</v>
      </c>
      <c r="G138" s="119" t="s">
        <v>32</v>
      </c>
      <c r="H138" s="121">
        <v>500</v>
      </c>
      <c r="I138" s="95"/>
    </row>
    <row r="139" spans="1:9" ht="18.75">
      <c r="A139" s="141" t="s">
        <v>117</v>
      </c>
      <c r="B139" s="118" t="s">
        <v>19</v>
      </c>
      <c r="C139" s="118" t="s">
        <v>110</v>
      </c>
      <c r="D139" s="118" t="s">
        <v>126</v>
      </c>
      <c r="E139" s="119" t="s">
        <v>43</v>
      </c>
      <c r="F139" s="119" t="s">
        <v>118</v>
      </c>
      <c r="G139" s="119"/>
      <c r="H139" s="120">
        <f>H140</f>
        <v>0</v>
      </c>
      <c r="I139" s="95"/>
    </row>
    <row r="140" spans="1:9" ht="18.75">
      <c r="A140" s="123" t="s">
        <v>119</v>
      </c>
      <c r="B140" s="118" t="s">
        <v>19</v>
      </c>
      <c r="C140" s="118" t="s">
        <v>110</v>
      </c>
      <c r="D140" s="118" t="s">
        <v>126</v>
      </c>
      <c r="E140" s="119" t="s">
        <v>43</v>
      </c>
      <c r="F140" s="119" t="s">
        <v>118</v>
      </c>
      <c r="G140" s="119" t="s">
        <v>32</v>
      </c>
      <c r="H140" s="121">
        <v>0</v>
      </c>
      <c r="I140" s="95"/>
    </row>
    <row r="141" spans="1:9" ht="37.5">
      <c r="A141" s="141" t="s">
        <v>120</v>
      </c>
      <c r="B141" s="118" t="s">
        <v>19</v>
      </c>
      <c r="C141" s="118" t="s">
        <v>110</v>
      </c>
      <c r="D141" s="118" t="s">
        <v>126</v>
      </c>
      <c r="E141" s="119" t="s">
        <v>43</v>
      </c>
      <c r="F141" s="119" t="s">
        <v>121</v>
      </c>
      <c r="G141" s="119"/>
      <c r="H141" s="120">
        <v>0</v>
      </c>
      <c r="I141" s="95"/>
    </row>
    <row r="142" spans="1:9" ht="37.5">
      <c r="A142" s="141" t="s">
        <v>120</v>
      </c>
      <c r="B142" s="118" t="s">
        <v>19</v>
      </c>
      <c r="C142" s="118" t="s">
        <v>110</v>
      </c>
      <c r="D142" s="118" t="s">
        <v>126</v>
      </c>
      <c r="E142" s="119" t="s">
        <v>43</v>
      </c>
      <c r="F142" s="119" t="s">
        <v>121</v>
      </c>
      <c r="G142" s="119" t="s">
        <v>32</v>
      </c>
      <c r="H142" s="121">
        <v>0</v>
      </c>
      <c r="I142" s="95"/>
    </row>
    <row r="143" spans="1:9" ht="17.25" customHeight="1">
      <c r="A143" s="141" t="s">
        <v>47</v>
      </c>
      <c r="B143" s="118" t="s">
        <v>19</v>
      </c>
      <c r="C143" s="118" t="s">
        <v>110</v>
      </c>
      <c r="D143" s="118" t="s">
        <v>126</v>
      </c>
      <c r="E143" s="119" t="s">
        <v>43</v>
      </c>
      <c r="F143" s="119" t="s">
        <v>48</v>
      </c>
      <c r="G143" s="119"/>
      <c r="H143" s="120">
        <f>H144</f>
        <v>50000</v>
      </c>
      <c r="I143" s="95"/>
    </row>
    <row r="144" spans="1:9" ht="37.5">
      <c r="A144" s="117" t="s">
        <v>90</v>
      </c>
      <c r="B144" s="118" t="s">
        <v>19</v>
      </c>
      <c r="C144" s="118" t="s">
        <v>110</v>
      </c>
      <c r="D144" s="118" t="s">
        <v>126</v>
      </c>
      <c r="E144" s="119" t="s">
        <v>43</v>
      </c>
      <c r="F144" s="119" t="s">
        <v>48</v>
      </c>
      <c r="G144" s="119" t="s">
        <v>50</v>
      </c>
      <c r="H144" s="121">
        <v>50000</v>
      </c>
      <c r="I144" s="95"/>
    </row>
    <row r="145" spans="1:9" ht="18.75">
      <c r="A145" s="141" t="s">
        <v>124</v>
      </c>
      <c r="B145" s="118" t="s">
        <v>19</v>
      </c>
      <c r="C145" s="118" t="s">
        <v>110</v>
      </c>
      <c r="D145" s="118" t="s">
        <v>126</v>
      </c>
      <c r="E145" s="119" t="s">
        <v>43</v>
      </c>
      <c r="F145" s="119" t="s">
        <v>52</v>
      </c>
      <c r="G145" s="119"/>
      <c r="H145" s="120">
        <f>H146</f>
        <v>30000</v>
      </c>
      <c r="I145" s="95"/>
    </row>
    <row r="146" spans="1:9" ht="18.75">
      <c r="A146" s="141" t="s">
        <v>124</v>
      </c>
      <c r="B146" s="118" t="s">
        <v>19</v>
      </c>
      <c r="C146" s="118" t="s">
        <v>110</v>
      </c>
      <c r="D146" s="118" t="s">
        <v>126</v>
      </c>
      <c r="E146" s="119" t="s">
        <v>43</v>
      </c>
      <c r="F146" s="119" t="s">
        <v>52</v>
      </c>
      <c r="G146" s="119" t="s">
        <v>32</v>
      </c>
      <c r="H146" s="121">
        <v>30000</v>
      </c>
      <c r="I146" s="95"/>
    </row>
    <row r="147" spans="1:9" ht="18.75">
      <c r="A147" s="141" t="s">
        <v>53</v>
      </c>
      <c r="B147" s="118" t="s">
        <v>19</v>
      </c>
      <c r="C147" s="118" t="s">
        <v>110</v>
      </c>
      <c r="D147" s="118" t="s">
        <v>126</v>
      </c>
      <c r="E147" s="119" t="s">
        <v>43</v>
      </c>
      <c r="F147" s="119" t="s">
        <v>54</v>
      </c>
      <c r="G147" s="119"/>
      <c r="H147" s="120">
        <f>H148</f>
        <v>1000</v>
      </c>
      <c r="I147" s="95"/>
    </row>
    <row r="148" spans="1:9" ht="18.75">
      <c r="A148" s="141" t="s">
        <v>53</v>
      </c>
      <c r="B148" s="118" t="s">
        <v>19</v>
      </c>
      <c r="C148" s="118" t="s">
        <v>110</v>
      </c>
      <c r="D148" s="118" t="s">
        <v>126</v>
      </c>
      <c r="E148" s="119" t="s">
        <v>43</v>
      </c>
      <c r="F148" s="119" t="s">
        <v>54</v>
      </c>
      <c r="G148" s="119" t="s">
        <v>32</v>
      </c>
      <c r="H148" s="121">
        <v>1000</v>
      </c>
      <c r="I148" s="95"/>
    </row>
    <row r="149" spans="1:9" ht="17.25" customHeight="1">
      <c r="A149" s="141" t="s">
        <v>55</v>
      </c>
      <c r="B149" s="118" t="s">
        <v>19</v>
      </c>
      <c r="C149" s="118" t="s">
        <v>110</v>
      </c>
      <c r="D149" s="118" t="s">
        <v>126</v>
      </c>
      <c r="E149" s="119" t="s">
        <v>43</v>
      </c>
      <c r="F149" s="119" t="s">
        <v>56</v>
      </c>
      <c r="G149" s="119"/>
      <c r="H149" s="120">
        <v>0</v>
      </c>
      <c r="I149" s="95"/>
    </row>
    <row r="150" spans="1:9" ht="17.25" customHeight="1">
      <c r="A150" s="141" t="s">
        <v>55</v>
      </c>
      <c r="B150" s="118" t="s">
        <v>19</v>
      </c>
      <c r="C150" s="118" t="s">
        <v>110</v>
      </c>
      <c r="D150" s="118" t="s">
        <v>126</v>
      </c>
      <c r="E150" s="119" t="s">
        <v>43</v>
      </c>
      <c r="F150" s="119" t="s">
        <v>56</v>
      </c>
      <c r="G150" s="119" t="s">
        <v>32</v>
      </c>
      <c r="H150" s="121">
        <v>0</v>
      </c>
      <c r="I150" s="95"/>
    </row>
    <row r="151" spans="1:9" ht="37.5">
      <c r="A151" s="141" t="s">
        <v>57</v>
      </c>
      <c r="B151" s="118" t="s">
        <v>19</v>
      </c>
      <c r="C151" s="118" t="s">
        <v>110</v>
      </c>
      <c r="D151" s="118" t="s">
        <v>126</v>
      </c>
      <c r="E151" s="119" t="s">
        <v>43</v>
      </c>
      <c r="F151" s="119" t="s">
        <v>58</v>
      </c>
      <c r="G151" s="119"/>
      <c r="H151" s="120">
        <f>H152</f>
        <v>10000</v>
      </c>
      <c r="I151" s="95"/>
    </row>
    <row r="152" spans="1:9" ht="18.75">
      <c r="A152" s="141" t="s">
        <v>61</v>
      </c>
      <c r="B152" s="118" t="s">
        <v>19</v>
      </c>
      <c r="C152" s="118" t="s">
        <v>110</v>
      </c>
      <c r="D152" s="118" t="s">
        <v>126</v>
      </c>
      <c r="E152" s="119" t="s">
        <v>43</v>
      </c>
      <c r="F152" s="119" t="s">
        <v>58</v>
      </c>
      <c r="G152" s="119" t="s">
        <v>62</v>
      </c>
      <c r="H152" s="121">
        <v>10000</v>
      </c>
      <c r="I152" s="95"/>
    </row>
    <row r="153" spans="1:9" ht="37.5">
      <c r="A153" s="108" t="s">
        <v>127</v>
      </c>
      <c r="B153" s="109" t="s">
        <v>19</v>
      </c>
      <c r="C153" s="109" t="s">
        <v>128</v>
      </c>
      <c r="D153" s="109" t="s">
        <v>20</v>
      </c>
      <c r="E153" s="109" t="s">
        <v>20</v>
      </c>
      <c r="F153" s="109" t="s">
        <v>20</v>
      </c>
      <c r="G153" s="124" t="s">
        <v>20</v>
      </c>
      <c r="H153" s="110">
        <f>H154</f>
        <v>91000</v>
      </c>
      <c r="I153" s="95"/>
    </row>
    <row r="154" spans="1:9" ht="56.25">
      <c r="A154" s="114" t="s">
        <v>185</v>
      </c>
      <c r="B154" s="115" t="s">
        <v>19</v>
      </c>
      <c r="C154" s="115" t="s">
        <v>128</v>
      </c>
      <c r="D154" s="142">
        <v>7950801</v>
      </c>
      <c r="E154" s="115" t="s">
        <v>20</v>
      </c>
      <c r="F154" s="115" t="s">
        <v>20</v>
      </c>
      <c r="G154" s="126" t="s">
        <v>20</v>
      </c>
      <c r="H154" s="116">
        <f>H155+H157+H159+H161</f>
        <v>91000</v>
      </c>
      <c r="I154" s="95"/>
    </row>
    <row r="155" spans="1:9" ht="19.5">
      <c r="A155" s="117" t="s">
        <v>51</v>
      </c>
      <c r="B155" s="118" t="s">
        <v>19</v>
      </c>
      <c r="C155" s="118" t="s">
        <v>128</v>
      </c>
      <c r="D155" s="118" t="s">
        <v>129</v>
      </c>
      <c r="E155" s="118" t="s">
        <v>43</v>
      </c>
      <c r="F155" s="119" t="s">
        <v>52</v>
      </c>
      <c r="G155" s="127" t="s">
        <v>20</v>
      </c>
      <c r="H155" s="120">
        <f>H156</f>
        <v>31000</v>
      </c>
      <c r="I155" s="95"/>
    </row>
    <row r="156" spans="1:9" ht="18.75">
      <c r="A156" s="117" t="s">
        <v>51</v>
      </c>
      <c r="B156" s="118" t="s">
        <v>19</v>
      </c>
      <c r="C156" s="118" t="s">
        <v>128</v>
      </c>
      <c r="D156" s="118" t="s">
        <v>129</v>
      </c>
      <c r="E156" s="118" t="s">
        <v>43</v>
      </c>
      <c r="F156" s="119" t="s">
        <v>52</v>
      </c>
      <c r="G156" s="119" t="s">
        <v>32</v>
      </c>
      <c r="H156" s="121">
        <v>31000</v>
      </c>
      <c r="I156" s="95"/>
    </row>
    <row r="157" spans="1:9" ht="18.75">
      <c r="A157" s="117" t="s">
        <v>53</v>
      </c>
      <c r="B157" s="118" t="s">
        <v>19</v>
      </c>
      <c r="C157" s="118" t="s">
        <v>128</v>
      </c>
      <c r="D157" s="118" t="s">
        <v>129</v>
      </c>
      <c r="E157" s="118" t="s">
        <v>43</v>
      </c>
      <c r="F157" s="119" t="s">
        <v>54</v>
      </c>
      <c r="G157" s="119"/>
      <c r="H157" s="120">
        <v>7000</v>
      </c>
      <c r="I157" s="95"/>
    </row>
    <row r="158" spans="1:9" ht="18.75">
      <c r="A158" s="117" t="s">
        <v>53</v>
      </c>
      <c r="B158" s="118" t="s">
        <v>19</v>
      </c>
      <c r="C158" s="118" t="s">
        <v>128</v>
      </c>
      <c r="D158" s="118" t="s">
        <v>129</v>
      </c>
      <c r="E158" s="118" t="s">
        <v>43</v>
      </c>
      <c r="F158" s="119" t="s">
        <v>54</v>
      </c>
      <c r="G158" s="119" t="s">
        <v>32</v>
      </c>
      <c r="H158" s="121">
        <v>7000</v>
      </c>
      <c r="I158" s="95"/>
    </row>
    <row r="159" spans="1:9" ht="21.75" customHeight="1">
      <c r="A159" s="117" t="s">
        <v>55</v>
      </c>
      <c r="B159" s="118" t="s">
        <v>19</v>
      </c>
      <c r="C159" s="118" t="s">
        <v>128</v>
      </c>
      <c r="D159" s="118" t="s">
        <v>129</v>
      </c>
      <c r="E159" s="118" t="s">
        <v>43</v>
      </c>
      <c r="F159" s="119" t="s">
        <v>56</v>
      </c>
      <c r="G159" s="119"/>
      <c r="H159" s="120">
        <v>21500</v>
      </c>
      <c r="I159" s="95"/>
    </row>
    <row r="160" spans="1:9" ht="21.75" customHeight="1">
      <c r="A160" s="117" t="s">
        <v>55</v>
      </c>
      <c r="B160" s="118" t="s">
        <v>19</v>
      </c>
      <c r="C160" s="118" t="s">
        <v>128</v>
      </c>
      <c r="D160" s="118" t="s">
        <v>129</v>
      </c>
      <c r="E160" s="118" t="s">
        <v>43</v>
      </c>
      <c r="F160" s="119" t="s">
        <v>56</v>
      </c>
      <c r="G160" s="119" t="s">
        <v>32</v>
      </c>
      <c r="H160" s="121">
        <v>21500</v>
      </c>
      <c r="I160" s="95"/>
    </row>
    <row r="161" spans="1:9" ht="37.5">
      <c r="A161" s="117" t="s">
        <v>57</v>
      </c>
      <c r="B161" s="118" t="s">
        <v>19</v>
      </c>
      <c r="C161" s="118" t="s">
        <v>128</v>
      </c>
      <c r="D161" s="118" t="s">
        <v>129</v>
      </c>
      <c r="E161" s="118" t="s">
        <v>43</v>
      </c>
      <c r="F161" s="119" t="s">
        <v>58</v>
      </c>
      <c r="G161" s="127" t="s">
        <v>20</v>
      </c>
      <c r="H161" s="120">
        <f>H162</f>
        <v>31500</v>
      </c>
      <c r="I161" s="95"/>
    </row>
    <row r="162" spans="1:9" ht="18.75">
      <c r="A162" s="141" t="s">
        <v>61</v>
      </c>
      <c r="B162" s="118" t="s">
        <v>19</v>
      </c>
      <c r="C162" s="118" t="s">
        <v>128</v>
      </c>
      <c r="D162" s="118" t="s">
        <v>129</v>
      </c>
      <c r="E162" s="118" t="s">
        <v>43</v>
      </c>
      <c r="F162" s="119" t="s">
        <v>58</v>
      </c>
      <c r="G162" s="119" t="s">
        <v>62</v>
      </c>
      <c r="H162" s="121">
        <v>31500</v>
      </c>
      <c r="I162" s="95"/>
    </row>
    <row r="163" spans="1:9" ht="18.75">
      <c r="A163" s="102" t="s">
        <v>130</v>
      </c>
      <c r="B163" s="128" t="s">
        <v>19</v>
      </c>
      <c r="C163" s="128" t="s">
        <v>131</v>
      </c>
      <c r="D163" s="128"/>
      <c r="E163" s="128"/>
      <c r="F163" s="128"/>
      <c r="G163" s="128"/>
      <c r="H163" s="104">
        <f>H164</f>
        <v>89000</v>
      </c>
      <c r="I163" s="95"/>
    </row>
    <row r="164" spans="1:9" ht="19.5">
      <c r="A164" s="108" t="s">
        <v>132</v>
      </c>
      <c r="B164" s="109" t="s">
        <v>19</v>
      </c>
      <c r="C164" s="109" t="s">
        <v>133</v>
      </c>
      <c r="D164" s="109" t="s">
        <v>20</v>
      </c>
      <c r="E164" s="109" t="s">
        <v>20</v>
      </c>
      <c r="F164" s="109" t="s">
        <v>20</v>
      </c>
      <c r="G164" s="124" t="s">
        <v>20</v>
      </c>
      <c r="H164" s="110">
        <f>H165</f>
        <v>89000</v>
      </c>
      <c r="I164" s="95"/>
    </row>
    <row r="165" spans="1:9" ht="56.25">
      <c r="A165" s="114" t="s">
        <v>186</v>
      </c>
      <c r="B165" s="115" t="s">
        <v>19</v>
      </c>
      <c r="C165" s="115" t="s">
        <v>133</v>
      </c>
      <c r="D165" s="115" t="s">
        <v>134</v>
      </c>
      <c r="E165" s="115" t="s">
        <v>20</v>
      </c>
      <c r="F165" s="115" t="s">
        <v>20</v>
      </c>
      <c r="G165" s="126" t="s">
        <v>20</v>
      </c>
      <c r="H165" s="116">
        <f>H166+H168+H170+H172</f>
        <v>89000</v>
      </c>
      <c r="I165" s="95"/>
    </row>
    <row r="166" spans="1:9" ht="19.5">
      <c r="A166" s="117" t="s">
        <v>51</v>
      </c>
      <c r="B166" s="118" t="s">
        <v>19</v>
      </c>
      <c r="C166" s="118" t="s">
        <v>133</v>
      </c>
      <c r="D166" s="118" t="s">
        <v>134</v>
      </c>
      <c r="E166" s="118" t="s">
        <v>43</v>
      </c>
      <c r="F166" s="119" t="s">
        <v>52</v>
      </c>
      <c r="G166" s="127" t="s">
        <v>20</v>
      </c>
      <c r="H166" s="120">
        <v>0</v>
      </c>
      <c r="I166" s="95"/>
    </row>
    <row r="167" spans="1:9" ht="18.75">
      <c r="A167" s="117" t="s">
        <v>51</v>
      </c>
      <c r="B167" s="118" t="s">
        <v>19</v>
      </c>
      <c r="C167" s="118" t="s">
        <v>133</v>
      </c>
      <c r="D167" s="118" t="s">
        <v>134</v>
      </c>
      <c r="E167" s="118" t="s">
        <v>43</v>
      </c>
      <c r="F167" s="119" t="s">
        <v>52</v>
      </c>
      <c r="G167" s="119" t="s">
        <v>32</v>
      </c>
      <c r="H167" s="121">
        <v>0</v>
      </c>
      <c r="I167" s="95"/>
    </row>
    <row r="168" spans="1:9" ht="18.75">
      <c r="A168" s="117" t="s">
        <v>53</v>
      </c>
      <c r="B168" s="118" t="s">
        <v>19</v>
      </c>
      <c r="C168" s="118" t="s">
        <v>133</v>
      </c>
      <c r="D168" s="118" t="s">
        <v>134</v>
      </c>
      <c r="E168" s="118" t="s">
        <v>43</v>
      </c>
      <c r="F168" s="119" t="s">
        <v>54</v>
      </c>
      <c r="G168" s="119"/>
      <c r="H168" s="120">
        <f>H169</f>
        <v>31000</v>
      </c>
      <c r="I168" s="95"/>
    </row>
    <row r="169" spans="1:9" ht="18.75">
      <c r="A169" s="117" t="s">
        <v>53</v>
      </c>
      <c r="B169" s="118" t="s">
        <v>19</v>
      </c>
      <c r="C169" s="118" t="s">
        <v>133</v>
      </c>
      <c r="D169" s="118" t="s">
        <v>134</v>
      </c>
      <c r="E169" s="118" t="s">
        <v>43</v>
      </c>
      <c r="F169" s="119" t="s">
        <v>54</v>
      </c>
      <c r="G169" s="119" t="s">
        <v>32</v>
      </c>
      <c r="H169" s="121">
        <v>31000</v>
      </c>
      <c r="I169" s="95"/>
    </row>
    <row r="170" spans="1:9" ht="21" customHeight="1">
      <c r="A170" s="117" t="s">
        <v>55</v>
      </c>
      <c r="B170" s="118" t="s">
        <v>19</v>
      </c>
      <c r="C170" s="118" t="s">
        <v>133</v>
      </c>
      <c r="D170" s="118" t="s">
        <v>134</v>
      </c>
      <c r="E170" s="118" t="s">
        <v>43</v>
      </c>
      <c r="F170" s="119" t="s">
        <v>56</v>
      </c>
      <c r="G170" s="119"/>
      <c r="H170" s="120">
        <v>0</v>
      </c>
      <c r="I170" s="95"/>
    </row>
    <row r="171" spans="1:9" ht="21" customHeight="1">
      <c r="A171" s="117" t="s">
        <v>55</v>
      </c>
      <c r="B171" s="118" t="s">
        <v>19</v>
      </c>
      <c r="C171" s="118" t="s">
        <v>133</v>
      </c>
      <c r="D171" s="118" t="s">
        <v>134</v>
      </c>
      <c r="E171" s="118" t="s">
        <v>43</v>
      </c>
      <c r="F171" s="119" t="s">
        <v>56</v>
      </c>
      <c r="G171" s="119" t="s">
        <v>32</v>
      </c>
      <c r="H171" s="121">
        <v>0</v>
      </c>
      <c r="I171" s="95"/>
    </row>
    <row r="172" spans="1:9" ht="37.5">
      <c r="A172" s="117" t="s">
        <v>57</v>
      </c>
      <c r="B172" s="118" t="s">
        <v>19</v>
      </c>
      <c r="C172" s="118" t="s">
        <v>133</v>
      </c>
      <c r="D172" s="118" t="s">
        <v>134</v>
      </c>
      <c r="E172" s="118" t="s">
        <v>43</v>
      </c>
      <c r="F172" s="119" t="s">
        <v>58</v>
      </c>
      <c r="G172" s="127" t="s">
        <v>20</v>
      </c>
      <c r="H172" s="120">
        <f>H173</f>
        <v>58000</v>
      </c>
      <c r="I172" s="95"/>
    </row>
    <row r="173" spans="1:9" ht="18.75">
      <c r="A173" s="141" t="s">
        <v>61</v>
      </c>
      <c r="B173" s="118" t="s">
        <v>19</v>
      </c>
      <c r="C173" s="118" t="s">
        <v>133</v>
      </c>
      <c r="D173" s="118" t="s">
        <v>134</v>
      </c>
      <c r="E173" s="118" t="s">
        <v>43</v>
      </c>
      <c r="F173" s="119" t="s">
        <v>58</v>
      </c>
      <c r="G173" s="119" t="s">
        <v>62</v>
      </c>
      <c r="H173" s="121">
        <v>58000</v>
      </c>
      <c r="I173" s="95"/>
    </row>
    <row r="174" spans="1:9" ht="27" customHeight="1">
      <c r="A174" s="136" t="s">
        <v>135</v>
      </c>
      <c r="B174" s="128" t="s">
        <v>19</v>
      </c>
      <c r="C174" s="128" t="s">
        <v>136</v>
      </c>
      <c r="D174" s="128"/>
      <c r="E174" s="128"/>
      <c r="F174" s="128"/>
      <c r="G174" s="128"/>
      <c r="H174" s="104">
        <v>16000</v>
      </c>
      <c r="I174" s="95"/>
    </row>
    <row r="175" spans="1:9" ht="37.5">
      <c r="A175" s="139" t="s">
        <v>137</v>
      </c>
      <c r="B175" s="109" t="s">
        <v>19</v>
      </c>
      <c r="C175" s="109" t="s">
        <v>138</v>
      </c>
      <c r="D175" s="109" t="s">
        <v>20</v>
      </c>
      <c r="E175" s="109" t="s">
        <v>20</v>
      </c>
      <c r="F175" s="109" t="s">
        <v>20</v>
      </c>
      <c r="G175" s="109" t="s">
        <v>20</v>
      </c>
      <c r="H175" s="110">
        <v>16000</v>
      </c>
      <c r="I175" s="95"/>
    </row>
    <row r="176" spans="1:9" ht="75">
      <c r="A176" s="143" t="s">
        <v>139</v>
      </c>
      <c r="B176" s="112" t="s">
        <v>19</v>
      </c>
      <c r="C176" s="112" t="s">
        <v>138</v>
      </c>
      <c r="D176" s="112" t="s">
        <v>140</v>
      </c>
      <c r="E176" s="112" t="s">
        <v>20</v>
      </c>
      <c r="F176" s="112" t="s">
        <v>20</v>
      </c>
      <c r="G176" s="112" t="s">
        <v>20</v>
      </c>
      <c r="H176" s="113">
        <v>16000</v>
      </c>
      <c r="I176" s="95"/>
    </row>
    <row r="177" spans="1:9" ht="18.75">
      <c r="A177" s="117" t="s">
        <v>51</v>
      </c>
      <c r="B177" s="119" t="s">
        <v>19</v>
      </c>
      <c r="C177" s="119" t="s">
        <v>138</v>
      </c>
      <c r="D177" s="119" t="s">
        <v>140</v>
      </c>
      <c r="E177" s="119" t="s">
        <v>43</v>
      </c>
      <c r="F177" s="119" t="s">
        <v>52</v>
      </c>
      <c r="G177" s="119" t="s">
        <v>20</v>
      </c>
      <c r="H177" s="120">
        <v>16000</v>
      </c>
      <c r="I177" s="95"/>
    </row>
    <row r="178" spans="1:9" ht="18.75">
      <c r="A178" s="117" t="s">
        <v>51</v>
      </c>
      <c r="B178" s="119" t="s">
        <v>19</v>
      </c>
      <c r="C178" s="119" t="s">
        <v>138</v>
      </c>
      <c r="D178" s="119" t="s">
        <v>140</v>
      </c>
      <c r="E178" s="119" t="s">
        <v>43</v>
      </c>
      <c r="F178" s="119" t="s">
        <v>52</v>
      </c>
      <c r="G178" s="119" t="s">
        <v>32</v>
      </c>
      <c r="H178" s="121">
        <v>16000</v>
      </c>
      <c r="I178" s="95"/>
    </row>
    <row r="179" spans="1:9" ht="41.25" customHeight="1">
      <c r="A179" s="136" t="s">
        <v>141</v>
      </c>
      <c r="B179" s="128" t="s">
        <v>19</v>
      </c>
      <c r="C179" s="128" t="s">
        <v>142</v>
      </c>
      <c r="D179" s="128"/>
      <c r="E179" s="128"/>
      <c r="F179" s="128"/>
      <c r="G179" s="128"/>
      <c r="H179" s="104">
        <f>H180</f>
        <v>10000</v>
      </c>
      <c r="I179" s="95"/>
    </row>
    <row r="180" spans="1:9" ht="37.5">
      <c r="A180" s="139" t="s">
        <v>143</v>
      </c>
      <c r="B180" s="109" t="s">
        <v>19</v>
      </c>
      <c r="C180" s="109" t="s">
        <v>144</v>
      </c>
      <c r="D180" s="109" t="s">
        <v>20</v>
      </c>
      <c r="E180" s="109" t="s">
        <v>20</v>
      </c>
      <c r="F180" s="109" t="s">
        <v>20</v>
      </c>
      <c r="G180" s="109" t="s">
        <v>20</v>
      </c>
      <c r="H180" s="110">
        <f>H181</f>
        <v>10000</v>
      </c>
      <c r="I180" s="95"/>
    </row>
    <row r="181" spans="1:9" ht="37.5">
      <c r="A181" s="143" t="s">
        <v>145</v>
      </c>
      <c r="B181" s="112" t="s">
        <v>19</v>
      </c>
      <c r="C181" s="112" t="s">
        <v>144</v>
      </c>
      <c r="D181" s="112" t="s">
        <v>146</v>
      </c>
      <c r="E181" s="112" t="s">
        <v>20</v>
      </c>
      <c r="F181" s="112" t="s">
        <v>20</v>
      </c>
      <c r="G181" s="112" t="s">
        <v>20</v>
      </c>
      <c r="H181" s="113">
        <f>H182</f>
        <v>10000</v>
      </c>
      <c r="I181" s="95"/>
    </row>
    <row r="182" spans="1:9" ht="37.5">
      <c r="A182" s="140" t="s">
        <v>147</v>
      </c>
      <c r="B182" s="115" t="s">
        <v>19</v>
      </c>
      <c r="C182" s="115" t="s">
        <v>144</v>
      </c>
      <c r="D182" s="115" t="s">
        <v>148</v>
      </c>
      <c r="E182" s="115"/>
      <c r="F182" s="115"/>
      <c r="G182" s="115"/>
      <c r="H182" s="116">
        <f>H183</f>
        <v>10000</v>
      </c>
      <c r="I182" s="95"/>
    </row>
    <row r="183" spans="1:9" ht="37.5">
      <c r="A183" s="141" t="s">
        <v>149</v>
      </c>
      <c r="B183" s="119" t="s">
        <v>19</v>
      </c>
      <c r="C183" s="119" t="s">
        <v>144</v>
      </c>
      <c r="D183" s="119" t="s">
        <v>148</v>
      </c>
      <c r="E183" s="119" t="s">
        <v>150</v>
      </c>
      <c r="F183" s="119" t="s">
        <v>151</v>
      </c>
      <c r="G183" s="119" t="s">
        <v>20</v>
      </c>
      <c r="H183" s="120">
        <f>H184</f>
        <v>10000</v>
      </c>
      <c r="I183" s="95"/>
    </row>
    <row r="184" spans="1:9" ht="37.5">
      <c r="A184" s="141" t="s">
        <v>149</v>
      </c>
      <c r="B184" s="119" t="s">
        <v>19</v>
      </c>
      <c r="C184" s="119" t="s">
        <v>144</v>
      </c>
      <c r="D184" s="119" t="s">
        <v>148</v>
      </c>
      <c r="E184" s="119" t="s">
        <v>150</v>
      </c>
      <c r="F184" s="119" t="s">
        <v>151</v>
      </c>
      <c r="G184" s="119" t="s">
        <v>32</v>
      </c>
      <c r="H184" s="121">
        <v>10000</v>
      </c>
      <c r="I184" s="95"/>
    </row>
    <row r="185" spans="1:9" ht="18.75">
      <c r="A185" s="102" t="s">
        <v>152</v>
      </c>
      <c r="B185" s="128" t="s">
        <v>19</v>
      </c>
      <c r="C185" s="128" t="s">
        <v>153</v>
      </c>
      <c r="D185" s="128"/>
      <c r="E185" s="128"/>
      <c r="F185" s="128"/>
      <c r="G185" s="128"/>
      <c r="H185" s="104">
        <f>H186</f>
        <v>68342.22</v>
      </c>
      <c r="I185" s="95"/>
    </row>
    <row r="186" spans="1:9" ht="19.5">
      <c r="A186" s="108" t="s">
        <v>154</v>
      </c>
      <c r="B186" s="109" t="s">
        <v>19</v>
      </c>
      <c r="C186" s="109" t="s">
        <v>155</v>
      </c>
      <c r="D186" s="109" t="s">
        <v>20</v>
      </c>
      <c r="E186" s="109" t="s">
        <v>20</v>
      </c>
      <c r="F186" s="109" t="s">
        <v>20</v>
      </c>
      <c r="G186" s="124" t="s">
        <v>20</v>
      </c>
      <c r="H186" s="110">
        <f>H187</f>
        <v>68342.22</v>
      </c>
      <c r="I186" s="95"/>
    </row>
    <row r="187" spans="1:9" ht="19.5">
      <c r="A187" s="114" t="s">
        <v>156</v>
      </c>
      <c r="B187" s="115" t="s">
        <v>19</v>
      </c>
      <c r="C187" s="115" t="s">
        <v>155</v>
      </c>
      <c r="D187" s="115" t="s">
        <v>157</v>
      </c>
      <c r="E187" s="115" t="s">
        <v>20</v>
      </c>
      <c r="F187" s="115" t="s">
        <v>20</v>
      </c>
      <c r="G187" s="126" t="s">
        <v>20</v>
      </c>
      <c r="H187" s="116">
        <f>H188</f>
        <v>68342.22</v>
      </c>
      <c r="I187" s="95"/>
    </row>
    <row r="188" spans="1:9" ht="187.5">
      <c r="A188" s="144" t="s">
        <v>158</v>
      </c>
      <c r="B188" s="115" t="s">
        <v>19</v>
      </c>
      <c r="C188" s="115" t="s">
        <v>155</v>
      </c>
      <c r="D188" s="115" t="s">
        <v>159</v>
      </c>
      <c r="E188" s="115"/>
      <c r="F188" s="115" t="s">
        <v>20</v>
      </c>
      <c r="G188" s="126" t="s">
        <v>20</v>
      </c>
      <c r="H188" s="116">
        <f>H189</f>
        <v>68342.22</v>
      </c>
      <c r="I188" s="95"/>
    </row>
    <row r="189" spans="1:9" ht="56.25">
      <c r="A189" s="117" t="s">
        <v>160</v>
      </c>
      <c r="B189" s="119" t="s">
        <v>19</v>
      </c>
      <c r="C189" s="119" t="s">
        <v>155</v>
      </c>
      <c r="D189" s="119" t="s">
        <v>159</v>
      </c>
      <c r="E189" s="119" t="s">
        <v>161</v>
      </c>
      <c r="F189" s="119" t="s">
        <v>162</v>
      </c>
      <c r="G189" s="127" t="s">
        <v>20</v>
      </c>
      <c r="H189" s="120">
        <f>H190+H191+H192+H194+H193</f>
        <v>68342.22</v>
      </c>
      <c r="I189" s="145"/>
    </row>
    <row r="190" spans="1:9" ht="56.25">
      <c r="A190" s="141" t="s">
        <v>163</v>
      </c>
      <c r="B190" s="119" t="s">
        <v>19</v>
      </c>
      <c r="C190" s="119" t="s">
        <v>155</v>
      </c>
      <c r="D190" s="119" t="s">
        <v>159</v>
      </c>
      <c r="E190" s="119" t="s">
        <v>161</v>
      </c>
      <c r="F190" s="119" t="s">
        <v>162</v>
      </c>
      <c r="G190" s="119" t="s">
        <v>164</v>
      </c>
      <c r="H190" s="121">
        <v>19086</v>
      </c>
      <c r="I190" s="146"/>
    </row>
    <row r="191" spans="1:9" ht="56.25">
      <c r="A191" s="141" t="s">
        <v>165</v>
      </c>
      <c r="B191" s="119" t="s">
        <v>19</v>
      </c>
      <c r="C191" s="119" t="s">
        <v>155</v>
      </c>
      <c r="D191" s="119" t="s">
        <v>159</v>
      </c>
      <c r="E191" s="119" t="s">
        <v>161</v>
      </c>
      <c r="F191" s="119" t="s">
        <v>162</v>
      </c>
      <c r="G191" s="119" t="s">
        <v>166</v>
      </c>
      <c r="H191" s="121">
        <v>23368</v>
      </c>
      <c r="I191" s="146"/>
    </row>
    <row r="192" spans="1:9" ht="120.75" customHeight="1">
      <c r="A192" s="141" t="s">
        <v>167</v>
      </c>
      <c r="B192" s="119" t="s">
        <v>19</v>
      </c>
      <c r="C192" s="119" t="s">
        <v>155</v>
      </c>
      <c r="D192" s="119" t="s">
        <v>159</v>
      </c>
      <c r="E192" s="119" t="s">
        <v>161</v>
      </c>
      <c r="F192" s="119" t="s">
        <v>162</v>
      </c>
      <c r="G192" s="119" t="s">
        <v>168</v>
      </c>
      <c r="H192" s="121">
        <v>16245.22</v>
      </c>
      <c r="I192" s="146"/>
    </row>
    <row r="193" spans="1:9" ht="69.75" customHeight="1">
      <c r="A193" s="141" t="s">
        <v>181</v>
      </c>
      <c r="B193" s="119" t="s">
        <v>19</v>
      </c>
      <c r="C193" s="119" t="s">
        <v>155</v>
      </c>
      <c r="D193" s="119" t="s">
        <v>159</v>
      </c>
      <c r="E193" s="119" t="s">
        <v>161</v>
      </c>
      <c r="F193" s="119" t="s">
        <v>162</v>
      </c>
      <c r="G193" s="119" t="s">
        <v>180</v>
      </c>
      <c r="H193" s="121">
        <v>4193</v>
      </c>
      <c r="I193" s="146"/>
    </row>
    <row r="194" spans="1:9" ht="131.25">
      <c r="A194" s="141" t="s">
        <v>169</v>
      </c>
      <c r="B194" s="119" t="s">
        <v>19</v>
      </c>
      <c r="C194" s="119" t="s">
        <v>155</v>
      </c>
      <c r="D194" s="119" t="s">
        <v>159</v>
      </c>
      <c r="E194" s="119" t="s">
        <v>161</v>
      </c>
      <c r="F194" s="119" t="s">
        <v>162</v>
      </c>
      <c r="G194" s="119" t="s">
        <v>170</v>
      </c>
      <c r="H194" s="121">
        <v>5450</v>
      </c>
      <c r="I194" s="146"/>
    </row>
    <row r="195" spans="1:9" ht="19.5">
      <c r="A195" s="147" t="s">
        <v>171</v>
      </c>
      <c r="B195" s="148" t="s">
        <v>20</v>
      </c>
      <c r="C195" s="148" t="s">
        <v>20</v>
      </c>
      <c r="D195" s="148" t="s">
        <v>20</v>
      </c>
      <c r="E195" s="148" t="s">
        <v>20</v>
      </c>
      <c r="F195" s="149" t="s">
        <v>20</v>
      </c>
      <c r="G195" s="149" t="s">
        <v>20</v>
      </c>
      <c r="H195" s="150">
        <f>H185+H179+H174+H163+H99+H90+H71+H52+H12+H95</f>
        <v>3437071</v>
      </c>
      <c r="I195" s="95"/>
    </row>
    <row r="196" spans="1:9" ht="18.75">
      <c r="A196" s="95"/>
      <c r="B196" s="151"/>
      <c r="C196" s="151"/>
      <c r="D196" s="151"/>
      <c r="E196" s="151"/>
      <c r="F196" s="95"/>
      <c r="G196" s="95"/>
      <c r="H196" s="152"/>
      <c r="I196" s="95"/>
    </row>
    <row r="197" spans="1:9" ht="18.75">
      <c r="A197" s="95"/>
      <c r="B197" s="151"/>
      <c r="C197" s="151"/>
      <c r="D197" s="151"/>
      <c r="E197" s="151"/>
      <c r="F197" s="95"/>
      <c r="G197" s="95"/>
      <c r="H197" s="153"/>
      <c r="I197" s="95"/>
    </row>
    <row r="198" spans="1:9" ht="18.75">
      <c r="A198" s="95"/>
      <c r="B198" s="151"/>
      <c r="C198" s="151"/>
      <c r="D198" s="151"/>
      <c r="E198" s="151"/>
      <c r="F198" s="95"/>
      <c r="G198" s="95"/>
      <c r="H198" s="153"/>
      <c r="I198" s="95"/>
    </row>
    <row r="199" spans="1:9" ht="18.75">
      <c r="A199" s="95"/>
      <c r="B199" s="151"/>
      <c r="C199" s="151"/>
      <c r="D199" s="151"/>
      <c r="E199" s="151"/>
      <c r="F199" s="95"/>
      <c r="G199" s="95"/>
      <c r="H199" s="153"/>
      <c r="I199" s="95"/>
    </row>
    <row r="200" spans="1:9" ht="18.75">
      <c r="A200" s="95"/>
      <c r="B200" s="151"/>
      <c r="C200" s="151"/>
      <c r="D200" s="151"/>
      <c r="E200" s="151"/>
      <c r="F200" s="95"/>
      <c r="G200" s="95"/>
      <c r="H200" s="153"/>
      <c r="I200" s="95"/>
    </row>
    <row r="201" spans="1:9" ht="18.75">
      <c r="A201" s="95"/>
      <c r="B201" s="151"/>
      <c r="C201" s="151"/>
      <c r="D201" s="151"/>
      <c r="E201" s="151"/>
      <c r="F201" s="95"/>
      <c r="G201" s="95"/>
      <c r="H201" s="153"/>
      <c r="I201" s="95"/>
    </row>
    <row r="202" spans="1:9" ht="18.75">
      <c r="A202" s="95"/>
      <c r="B202" s="151"/>
      <c r="C202" s="151"/>
      <c r="D202" s="151"/>
      <c r="E202" s="151"/>
      <c r="F202" s="95"/>
      <c r="G202" s="95"/>
      <c r="H202" s="153"/>
      <c r="I202" s="95"/>
    </row>
    <row r="203" spans="1:9" ht="18.75">
      <c r="A203" s="95"/>
      <c r="B203" s="151"/>
      <c r="C203" s="151"/>
      <c r="D203" s="151"/>
      <c r="E203" s="151"/>
      <c r="F203" s="95"/>
      <c r="G203" s="95"/>
      <c r="H203" s="153"/>
      <c r="I203" s="95"/>
    </row>
    <row r="204" spans="1:9" ht="18.75">
      <c r="A204" s="95"/>
      <c r="B204" s="151"/>
      <c r="C204" s="151"/>
      <c r="D204" s="151"/>
      <c r="E204" s="151"/>
      <c r="F204" s="95"/>
      <c r="G204" s="95"/>
      <c r="H204" s="153"/>
      <c r="I204" s="95"/>
    </row>
    <row r="205" spans="1:9" ht="18.75">
      <c r="A205" s="95"/>
      <c r="B205" s="151"/>
      <c r="C205" s="151"/>
      <c r="D205" s="151"/>
      <c r="E205" s="151"/>
      <c r="F205" s="95"/>
      <c r="G205" s="95"/>
      <c r="H205" s="153"/>
      <c r="I205" s="95"/>
    </row>
    <row r="206" spans="1:9" ht="18.75">
      <c r="A206" s="95"/>
      <c r="B206" s="151"/>
      <c r="C206" s="151"/>
      <c r="D206" s="151"/>
      <c r="E206" s="151"/>
      <c r="F206" s="95"/>
      <c r="G206" s="95"/>
      <c r="H206" s="153"/>
      <c r="I206" s="95"/>
    </row>
    <row r="207" spans="1:9" ht="18.75">
      <c r="A207" s="95"/>
      <c r="B207" s="151"/>
      <c r="C207" s="151"/>
      <c r="D207" s="151"/>
      <c r="E207" s="151"/>
      <c r="F207" s="95"/>
      <c r="G207" s="95"/>
      <c r="H207" s="153"/>
      <c r="I207" s="95"/>
    </row>
    <row r="208" spans="1:9" ht="18.75">
      <c r="A208" s="95"/>
      <c r="B208" s="151"/>
      <c r="C208" s="151"/>
      <c r="D208" s="151"/>
      <c r="E208" s="151"/>
      <c r="F208" s="95"/>
      <c r="G208" s="95"/>
      <c r="H208" s="153"/>
      <c r="I208" s="95"/>
    </row>
    <row r="209" spans="1:9" ht="18.75">
      <c r="A209" s="95"/>
      <c r="B209" s="151"/>
      <c r="C209" s="151"/>
      <c r="D209" s="151"/>
      <c r="E209" s="151"/>
      <c r="F209" s="95"/>
      <c r="G209" s="95"/>
      <c r="H209" s="153"/>
      <c r="I209" s="95"/>
    </row>
    <row r="210" spans="1:9" ht="18.75">
      <c r="A210" s="95"/>
      <c r="B210" s="151"/>
      <c r="C210" s="151"/>
      <c r="D210" s="151"/>
      <c r="E210" s="151"/>
      <c r="F210" s="95"/>
      <c r="G210" s="95"/>
      <c r="H210" s="153"/>
      <c r="I210" s="95"/>
    </row>
    <row r="211" spans="1:9" ht="18.75">
      <c r="A211" s="95"/>
      <c r="B211" s="151"/>
      <c r="C211" s="151"/>
      <c r="D211" s="151"/>
      <c r="E211" s="151"/>
      <c r="F211" s="95"/>
      <c r="G211" s="95"/>
      <c r="H211" s="153"/>
      <c r="I211" s="95"/>
    </row>
    <row r="212" spans="1:9" ht="18.75">
      <c r="A212" s="95"/>
      <c r="B212" s="151"/>
      <c r="C212" s="151"/>
      <c r="D212" s="151"/>
      <c r="E212" s="151"/>
      <c r="F212" s="95"/>
      <c r="G212" s="95"/>
      <c r="H212" s="153"/>
      <c r="I212" s="95"/>
    </row>
    <row r="213" spans="1:9" ht="18.75">
      <c r="A213" s="95"/>
      <c r="B213" s="151"/>
      <c r="C213" s="151"/>
      <c r="D213" s="151"/>
      <c r="E213" s="151"/>
      <c r="F213" s="95"/>
      <c r="G213" s="95"/>
      <c r="H213" s="153"/>
      <c r="I213" s="95"/>
    </row>
    <row r="214" spans="1:9" ht="18.75">
      <c r="A214" s="95"/>
      <c r="B214" s="151"/>
      <c r="C214" s="151"/>
      <c r="D214" s="151"/>
      <c r="E214" s="151"/>
      <c r="F214" s="95"/>
      <c r="G214" s="95"/>
      <c r="H214" s="153"/>
      <c r="I214" s="95"/>
    </row>
    <row r="215" spans="1:9" ht="18.75">
      <c r="A215" s="95"/>
      <c r="B215" s="151"/>
      <c r="C215" s="151"/>
      <c r="D215" s="151"/>
      <c r="E215" s="151"/>
      <c r="F215" s="95"/>
      <c r="G215" s="95"/>
      <c r="H215" s="153"/>
      <c r="I215" s="95"/>
    </row>
    <row r="216" spans="1:9" ht="18.75">
      <c r="A216" s="95"/>
      <c r="B216" s="151"/>
      <c r="C216" s="151"/>
      <c r="D216" s="151"/>
      <c r="E216" s="151"/>
      <c r="F216" s="95"/>
      <c r="G216" s="95"/>
      <c r="H216" s="153"/>
      <c r="I216" s="95"/>
    </row>
    <row r="217" spans="1:9" ht="18.75">
      <c r="A217" s="95"/>
      <c r="B217" s="151"/>
      <c r="C217" s="151"/>
      <c r="D217" s="151"/>
      <c r="E217" s="151"/>
      <c r="F217" s="95"/>
      <c r="G217" s="95"/>
      <c r="H217" s="153"/>
      <c r="I217" s="95"/>
    </row>
    <row r="218" spans="1:9" ht="18.75">
      <c r="A218" s="95"/>
      <c r="B218" s="151"/>
      <c r="C218" s="151"/>
      <c r="D218" s="151"/>
      <c r="E218" s="151"/>
      <c r="F218" s="95"/>
      <c r="G218" s="95"/>
      <c r="H218" s="153"/>
      <c r="I218" s="95"/>
    </row>
    <row r="219" spans="1:9" ht="18.75">
      <c r="A219" s="95"/>
      <c r="B219" s="151"/>
      <c r="C219" s="151"/>
      <c r="D219" s="151"/>
      <c r="E219" s="151"/>
      <c r="F219" s="95"/>
      <c r="G219" s="95"/>
      <c r="H219" s="153"/>
      <c r="I219" s="95"/>
    </row>
    <row r="220" spans="1:9" ht="18.75">
      <c r="A220" s="95"/>
      <c r="B220" s="151"/>
      <c r="C220" s="151"/>
      <c r="D220" s="151"/>
      <c r="E220" s="151"/>
      <c r="F220" s="95"/>
      <c r="G220" s="95"/>
      <c r="H220" s="153"/>
      <c r="I220" s="95"/>
    </row>
    <row r="221" spans="1:9" ht="18.75">
      <c r="A221" s="95"/>
      <c r="B221" s="151"/>
      <c r="C221" s="151"/>
      <c r="D221" s="151"/>
      <c r="E221" s="151"/>
      <c r="F221" s="95"/>
      <c r="G221" s="95"/>
      <c r="H221" s="153"/>
      <c r="I221" s="95"/>
    </row>
    <row r="222" spans="1:9" ht="18.75">
      <c r="A222" s="95"/>
      <c r="B222" s="151"/>
      <c r="C222" s="151"/>
      <c r="D222" s="151"/>
      <c r="E222" s="151"/>
      <c r="F222" s="95"/>
      <c r="G222" s="95"/>
      <c r="H222" s="153"/>
      <c r="I222" s="95"/>
    </row>
  </sheetData>
  <sheetProtection/>
  <mergeCells count="14">
    <mergeCell ref="G9:G10"/>
    <mergeCell ref="H9:H10"/>
    <mergeCell ref="A9:A10"/>
    <mergeCell ref="B9:B10"/>
    <mergeCell ref="C9:C10"/>
    <mergeCell ref="D9:D10"/>
    <mergeCell ref="E9:E10"/>
    <mergeCell ref="F9:F10"/>
    <mergeCell ref="A6:H6"/>
    <mergeCell ref="A7:F7"/>
    <mergeCell ref="A1:H1"/>
    <mergeCell ref="A2:H2"/>
    <mergeCell ref="A3:H3"/>
    <mergeCell ref="A4:H4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M221"/>
  <sheetViews>
    <sheetView view="pageBreakPreview" zoomScale="75" zoomScaleSheetLayoutView="75" zoomScalePageLayoutView="0" workbookViewId="0" topLeftCell="A1">
      <pane xSplit="7" ySplit="11" topLeftCell="H75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4" sqref="A4:H4"/>
    </sheetView>
  </sheetViews>
  <sheetFormatPr defaultColWidth="9.00390625" defaultRowHeight="12.75"/>
  <cols>
    <col min="1" max="1" width="50.125" style="0" customWidth="1"/>
    <col min="2" max="2" width="6.75390625" style="5" bestFit="1" customWidth="1"/>
    <col min="3" max="3" width="7.375" style="5" customWidth="1"/>
    <col min="4" max="4" width="10.625" style="5" bestFit="1" customWidth="1"/>
    <col min="5" max="5" width="5.375" style="5" customWidth="1"/>
    <col min="6" max="6" width="5.75390625" style="0" customWidth="1"/>
    <col min="7" max="7" width="9.875" style="0" customWidth="1"/>
    <col min="8" max="8" width="16.375" style="2" customWidth="1"/>
    <col min="9" max="9" width="17.375" style="0" customWidth="1"/>
    <col min="10" max="10" width="11.875" style="0" customWidth="1"/>
    <col min="11" max="11" width="12.125" style="0" customWidth="1"/>
  </cols>
  <sheetData>
    <row r="1" spans="1:9" ht="15">
      <c r="A1" s="180" t="s">
        <v>173</v>
      </c>
      <c r="B1" s="180"/>
      <c r="C1" s="180"/>
      <c r="D1" s="180"/>
      <c r="E1" s="180"/>
      <c r="F1" s="180"/>
      <c r="G1" s="180"/>
      <c r="H1" s="180"/>
      <c r="I1" s="91">
        <v>6</v>
      </c>
    </row>
    <row r="2" spans="1:8" ht="15">
      <c r="A2" s="180" t="s">
        <v>0</v>
      </c>
      <c r="B2" s="180"/>
      <c r="C2" s="180"/>
      <c r="D2" s="180"/>
      <c r="E2" s="180"/>
      <c r="F2" s="180"/>
      <c r="G2" s="180"/>
      <c r="H2" s="180"/>
    </row>
    <row r="3" spans="1:8" ht="15">
      <c r="A3" s="180" t="s">
        <v>8</v>
      </c>
      <c r="B3" s="180"/>
      <c r="C3" s="180"/>
      <c r="D3" s="180"/>
      <c r="E3" s="180"/>
      <c r="F3" s="180"/>
      <c r="G3" s="180"/>
      <c r="H3" s="180"/>
    </row>
    <row r="4" spans="1:8" ht="15">
      <c r="A4" s="180" t="s">
        <v>199</v>
      </c>
      <c r="B4" s="180"/>
      <c r="C4" s="180"/>
      <c r="D4" s="180"/>
      <c r="E4" s="180"/>
      <c r="F4" s="180"/>
      <c r="G4" s="180"/>
      <c r="H4" s="180"/>
    </row>
    <row r="5" spans="1:8" ht="15">
      <c r="A5" s="1"/>
      <c r="B5" s="6"/>
      <c r="C5" s="6"/>
      <c r="D5" s="6"/>
      <c r="E5" s="6"/>
      <c r="F5" s="1"/>
      <c r="G5" s="3"/>
      <c r="H5" s="1" t="s">
        <v>179</v>
      </c>
    </row>
    <row r="6" spans="1:8" ht="60.75" customHeight="1">
      <c r="A6" s="178" t="s">
        <v>174</v>
      </c>
      <c r="B6" s="178"/>
      <c r="C6" s="178"/>
      <c r="D6" s="178"/>
      <c r="E6" s="178"/>
      <c r="F6" s="178"/>
      <c r="G6" s="178"/>
      <c r="H6" s="178"/>
    </row>
    <row r="7" spans="1:8" ht="15">
      <c r="A7" s="179"/>
      <c r="B7" s="179"/>
      <c r="C7" s="179"/>
      <c r="D7" s="179"/>
      <c r="E7" s="179"/>
      <c r="F7" s="179"/>
      <c r="G7" s="3"/>
      <c r="H7" s="1"/>
    </row>
    <row r="8" spans="1:9" ht="15.75" thickBot="1">
      <c r="A8" s="3"/>
      <c r="B8" s="7"/>
      <c r="C8" s="7"/>
      <c r="D8" s="7"/>
      <c r="E8" s="7"/>
      <c r="F8" s="3"/>
      <c r="G8" s="3"/>
      <c r="H8" s="155"/>
      <c r="I8" s="156"/>
    </row>
    <row r="9" spans="1:9" ht="12.75" customHeight="1">
      <c r="A9" s="176" t="s">
        <v>12</v>
      </c>
      <c r="B9" s="170" t="s">
        <v>13</v>
      </c>
      <c r="C9" s="170" t="s">
        <v>14</v>
      </c>
      <c r="D9" s="170" t="s">
        <v>1</v>
      </c>
      <c r="E9" s="170" t="s">
        <v>15</v>
      </c>
      <c r="F9" s="172" t="s">
        <v>16</v>
      </c>
      <c r="G9" s="174" t="s">
        <v>17</v>
      </c>
      <c r="H9" s="168" t="s">
        <v>177</v>
      </c>
      <c r="I9" s="168" t="s">
        <v>178</v>
      </c>
    </row>
    <row r="10" spans="1:9" ht="13.5" customHeight="1" thickBot="1">
      <c r="A10" s="177"/>
      <c r="B10" s="171"/>
      <c r="C10" s="171"/>
      <c r="D10" s="171"/>
      <c r="E10" s="171"/>
      <c r="F10" s="173"/>
      <c r="G10" s="175"/>
      <c r="H10" s="169"/>
      <c r="I10" s="169"/>
    </row>
    <row r="11" spans="1:9" ht="14.25">
      <c r="A11" s="37" t="s">
        <v>18</v>
      </c>
      <c r="B11" s="38" t="s">
        <v>19</v>
      </c>
      <c r="C11" s="38" t="s">
        <v>20</v>
      </c>
      <c r="D11" s="38" t="s">
        <v>20</v>
      </c>
      <c r="E11" s="38" t="s">
        <v>20</v>
      </c>
      <c r="F11" s="38" t="s">
        <v>20</v>
      </c>
      <c r="G11" s="38" t="s">
        <v>20</v>
      </c>
      <c r="H11" s="90">
        <f>H13+H22+H47+H53+H72+H80+H91+H97+H100+H121+H174+H185+H196+H201+H207</f>
        <v>3377209.98</v>
      </c>
      <c r="I11" s="90">
        <f>I13+I22+I47+I53+I72+I80+I91+I97+I100+I121+I174+I185+I196+I201+I207</f>
        <v>3280800.1</v>
      </c>
    </row>
    <row r="12" spans="1:9" ht="15">
      <c r="A12" s="39" t="s">
        <v>21</v>
      </c>
      <c r="B12" s="40" t="s">
        <v>19</v>
      </c>
      <c r="C12" s="40" t="s">
        <v>22</v>
      </c>
      <c r="D12" s="40" t="s">
        <v>20</v>
      </c>
      <c r="E12" s="41"/>
      <c r="F12" s="42"/>
      <c r="G12" s="42"/>
      <c r="H12" s="73">
        <f>H13+H22+H47</f>
        <v>1947107.48</v>
      </c>
      <c r="I12" s="73">
        <f>I13+I22+I47</f>
        <v>1859113.1</v>
      </c>
    </row>
    <row r="13" spans="1:13" ht="42.75">
      <c r="A13" s="43" t="s">
        <v>23</v>
      </c>
      <c r="B13" s="44" t="s">
        <v>19</v>
      </c>
      <c r="C13" s="44" t="s">
        <v>24</v>
      </c>
      <c r="D13" s="44" t="s">
        <v>20</v>
      </c>
      <c r="E13" s="44" t="s">
        <v>20</v>
      </c>
      <c r="F13" s="44" t="s">
        <v>20</v>
      </c>
      <c r="G13" s="44" t="s">
        <v>20</v>
      </c>
      <c r="H13" s="74">
        <f>H14</f>
        <v>465801.5</v>
      </c>
      <c r="I13" s="74">
        <f>I14</f>
        <v>457247</v>
      </c>
      <c r="M13" s="89"/>
    </row>
    <row r="14" spans="1:9" ht="71.25">
      <c r="A14" s="45" t="s">
        <v>25</v>
      </c>
      <c r="B14" s="46" t="s">
        <v>19</v>
      </c>
      <c r="C14" s="46" t="s">
        <v>24</v>
      </c>
      <c r="D14" s="46" t="s">
        <v>26</v>
      </c>
      <c r="E14" s="46" t="s">
        <v>20</v>
      </c>
      <c r="F14" s="46" t="s">
        <v>20</v>
      </c>
      <c r="G14" s="46" t="s">
        <v>20</v>
      </c>
      <c r="H14" s="75">
        <f>H15</f>
        <v>465801.5</v>
      </c>
      <c r="I14" s="75">
        <f>I15</f>
        <v>457247</v>
      </c>
    </row>
    <row r="15" spans="1:9" ht="14.25">
      <c r="A15" s="47" t="s">
        <v>27</v>
      </c>
      <c r="B15" s="48" t="s">
        <v>19</v>
      </c>
      <c r="C15" s="48" t="s">
        <v>24</v>
      </c>
      <c r="D15" s="48" t="s">
        <v>28</v>
      </c>
      <c r="E15" s="48"/>
      <c r="F15" s="48"/>
      <c r="G15" s="48"/>
      <c r="H15" s="76">
        <f>H16+H20+H19</f>
        <v>465801.5</v>
      </c>
      <c r="I15" s="76">
        <f>I16+I20</f>
        <v>457247</v>
      </c>
    </row>
    <row r="16" spans="1:9" ht="14.25">
      <c r="A16" s="49" t="s">
        <v>29</v>
      </c>
      <c r="B16" s="50" t="s">
        <v>19</v>
      </c>
      <c r="C16" s="50" t="s">
        <v>24</v>
      </c>
      <c r="D16" s="50" t="s">
        <v>28</v>
      </c>
      <c r="E16" s="50" t="s">
        <v>30</v>
      </c>
      <c r="F16" s="50" t="s">
        <v>31</v>
      </c>
      <c r="G16" s="4" t="s">
        <v>20</v>
      </c>
      <c r="H16" s="77">
        <f>H17</f>
        <v>351198</v>
      </c>
      <c r="I16" s="77">
        <f>I17</f>
        <v>351198</v>
      </c>
    </row>
    <row r="17" spans="1:9" ht="14.25">
      <c r="A17" s="49" t="s">
        <v>29</v>
      </c>
      <c r="B17" s="50" t="s">
        <v>19</v>
      </c>
      <c r="C17" s="50" t="s">
        <v>24</v>
      </c>
      <c r="D17" s="50" t="s">
        <v>28</v>
      </c>
      <c r="E17" s="50" t="s">
        <v>30</v>
      </c>
      <c r="F17" s="50" t="s">
        <v>31</v>
      </c>
      <c r="G17" s="4" t="s">
        <v>32</v>
      </c>
      <c r="H17" s="78">
        <v>351198</v>
      </c>
      <c r="I17" s="78">
        <v>351198</v>
      </c>
    </row>
    <row r="18" spans="1:9" ht="14.25">
      <c r="A18" s="49" t="s">
        <v>33</v>
      </c>
      <c r="B18" s="50" t="s">
        <v>19</v>
      </c>
      <c r="C18" s="50" t="s">
        <v>24</v>
      </c>
      <c r="D18" s="50" t="s">
        <v>28</v>
      </c>
      <c r="E18" s="50" t="s">
        <v>34</v>
      </c>
      <c r="F18" s="50" t="s">
        <v>35</v>
      </c>
      <c r="G18" s="4" t="s">
        <v>20</v>
      </c>
      <c r="H18" s="77">
        <v>0</v>
      </c>
      <c r="I18" s="77">
        <v>0</v>
      </c>
    </row>
    <row r="19" spans="1:9" ht="14.25">
      <c r="A19" s="49" t="s">
        <v>33</v>
      </c>
      <c r="B19" s="50" t="s">
        <v>19</v>
      </c>
      <c r="C19" s="50" t="s">
        <v>24</v>
      </c>
      <c r="D19" s="50" t="s">
        <v>28</v>
      </c>
      <c r="E19" s="50" t="s">
        <v>30</v>
      </c>
      <c r="F19" s="50" t="s">
        <v>35</v>
      </c>
      <c r="G19" s="4" t="s">
        <v>32</v>
      </c>
      <c r="H19" s="78">
        <v>8554.5</v>
      </c>
      <c r="I19" s="78">
        <v>0</v>
      </c>
    </row>
    <row r="20" spans="1:9" ht="14.25">
      <c r="A20" s="49" t="s">
        <v>36</v>
      </c>
      <c r="B20" s="50" t="s">
        <v>19</v>
      </c>
      <c r="C20" s="50" t="s">
        <v>24</v>
      </c>
      <c r="D20" s="50" t="s">
        <v>28</v>
      </c>
      <c r="E20" s="50" t="s">
        <v>30</v>
      </c>
      <c r="F20" s="50" t="s">
        <v>37</v>
      </c>
      <c r="G20" s="4" t="s">
        <v>20</v>
      </c>
      <c r="H20" s="77">
        <f>H21</f>
        <v>106049</v>
      </c>
      <c r="I20" s="77">
        <f>I21</f>
        <v>106049</v>
      </c>
    </row>
    <row r="21" spans="1:9" ht="14.25">
      <c r="A21" s="49" t="s">
        <v>36</v>
      </c>
      <c r="B21" s="50" t="s">
        <v>19</v>
      </c>
      <c r="C21" s="50" t="s">
        <v>24</v>
      </c>
      <c r="D21" s="50" t="s">
        <v>28</v>
      </c>
      <c r="E21" s="50" t="s">
        <v>30</v>
      </c>
      <c r="F21" s="50" t="s">
        <v>37</v>
      </c>
      <c r="G21" s="4" t="s">
        <v>32</v>
      </c>
      <c r="H21" s="78">
        <v>106049</v>
      </c>
      <c r="I21" s="78">
        <v>106049</v>
      </c>
    </row>
    <row r="22" spans="1:9" ht="71.25">
      <c r="A22" s="43" t="s">
        <v>38</v>
      </c>
      <c r="B22" s="44" t="s">
        <v>19</v>
      </c>
      <c r="C22" s="44" t="s">
        <v>39</v>
      </c>
      <c r="D22" s="44" t="s">
        <v>20</v>
      </c>
      <c r="E22" s="44" t="s">
        <v>20</v>
      </c>
      <c r="F22" s="44" t="s">
        <v>20</v>
      </c>
      <c r="G22" s="44" t="s">
        <v>20</v>
      </c>
      <c r="H22" s="74">
        <f>H23</f>
        <v>1471305.98</v>
      </c>
      <c r="I22" s="74">
        <f>I23</f>
        <v>1391866.1</v>
      </c>
    </row>
    <row r="23" spans="1:9" ht="71.25">
      <c r="A23" s="45" t="s">
        <v>25</v>
      </c>
      <c r="B23" s="46" t="s">
        <v>19</v>
      </c>
      <c r="C23" s="46" t="s">
        <v>39</v>
      </c>
      <c r="D23" s="46" t="s">
        <v>26</v>
      </c>
      <c r="E23" s="46" t="s">
        <v>20</v>
      </c>
      <c r="F23" s="46" t="s">
        <v>20</v>
      </c>
      <c r="G23" s="46" t="s">
        <v>20</v>
      </c>
      <c r="H23" s="75">
        <f>H24</f>
        <v>1471305.98</v>
      </c>
      <c r="I23" s="75">
        <f>I24</f>
        <v>1391866.1</v>
      </c>
    </row>
    <row r="24" spans="1:9" ht="14.25">
      <c r="A24" s="47" t="s">
        <v>40</v>
      </c>
      <c r="B24" s="48" t="s">
        <v>19</v>
      </c>
      <c r="C24" s="48" t="s">
        <v>39</v>
      </c>
      <c r="D24" s="48" t="s">
        <v>41</v>
      </c>
      <c r="E24" s="48"/>
      <c r="F24" s="48"/>
      <c r="G24" s="48"/>
      <c r="H24" s="76">
        <f>H25+H27+H29+H31+H33+H35+H37+H39+H41+H43</f>
        <v>1471305.98</v>
      </c>
      <c r="I24" s="76">
        <f>I25+I27+I29+I31+I33+I35+I37+I39+I41+I43</f>
        <v>1391866.1</v>
      </c>
    </row>
    <row r="25" spans="1:9" ht="14.25">
      <c r="A25" s="49" t="s">
        <v>29</v>
      </c>
      <c r="B25" s="50" t="s">
        <v>19</v>
      </c>
      <c r="C25" s="50" t="s">
        <v>39</v>
      </c>
      <c r="D25" s="50" t="s">
        <v>41</v>
      </c>
      <c r="E25" s="50" t="s">
        <v>30</v>
      </c>
      <c r="F25" s="50" t="s">
        <v>31</v>
      </c>
      <c r="G25" s="4" t="s">
        <v>20</v>
      </c>
      <c r="H25" s="77">
        <f>H26</f>
        <v>930462</v>
      </c>
      <c r="I25" s="77">
        <f>I26</f>
        <v>930462</v>
      </c>
    </row>
    <row r="26" spans="1:9" ht="14.25">
      <c r="A26" s="49" t="s">
        <v>29</v>
      </c>
      <c r="B26" s="50" t="s">
        <v>19</v>
      </c>
      <c r="C26" s="50" t="s">
        <v>39</v>
      </c>
      <c r="D26" s="50" t="s">
        <v>41</v>
      </c>
      <c r="E26" s="50" t="s">
        <v>30</v>
      </c>
      <c r="F26" s="50" t="s">
        <v>31</v>
      </c>
      <c r="G26" s="4" t="s">
        <v>32</v>
      </c>
      <c r="H26" s="78">
        <v>930462</v>
      </c>
      <c r="I26" s="78">
        <v>930462</v>
      </c>
    </row>
    <row r="27" spans="1:9" ht="14.25">
      <c r="A27" s="49" t="s">
        <v>33</v>
      </c>
      <c r="B27" s="50" t="s">
        <v>19</v>
      </c>
      <c r="C27" s="50" t="s">
        <v>39</v>
      </c>
      <c r="D27" s="50" t="s">
        <v>41</v>
      </c>
      <c r="E27" s="50" t="s">
        <v>34</v>
      </c>
      <c r="F27" s="50" t="s">
        <v>35</v>
      </c>
      <c r="G27" s="4" t="s">
        <v>20</v>
      </c>
      <c r="H27" s="77">
        <v>0</v>
      </c>
      <c r="I27" s="77">
        <v>0</v>
      </c>
    </row>
    <row r="28" spans="1:9" ht="14.25">
      <c r="A28" s="49" t="s">
        <v>33</v>
      </c>
      <c r="B28" s="50" t="s">
        <v>19</v>
      </c>
      <c r="C28" s="50" t="s">
        <v>39</v>
      </c>
      <c r="D28" s="50" t="s">
        <v>41</v>
      </c>
      <c r="E28" s="50" t="s">
        <v>34</v>
      </c>
      <c r="F28" s="50" t="s">
        <v>35</v>
      </c>
      <c r="G28" s="4" t="s">
        <v>32</v>
      </c>
      <c r="H28" s="78">
        <v>0</v>
      </c>
      <c r="I28" s="78">
        <v>0</v>
      </c>
    </row>
    <row r="29" spans="1:9" ht="14.25">
      <c r="A29" s="49" t="s">
        <v>36</v>
      </c>
      <c r="B29" s="50" t="s">
        <v>19</v>
      </c>
      <c r="C29" s="50" t="s">
        <v>39</v>
      </c>
      <c r="D29" s="50" t="s">
        <v>41</v>
      </c>
      <c r="E29" s="50" t="s">
        <v>30</v>
      </c>
      <c r="F29" s="50" t="s">
        <v>37</v>
      </c>
      <c r="G29" s="4" t="s">
        <v>20</v>
      </c>
      <c r="H29" s="77">
        <f>H30</f>
        <v>281000</v>
      </c>
      <c r="I29" s="77">
        <f>I30</f>
        <v>281462</v>
      </c>
    </row>
    <row r="30" spans="1:9" ht="14.25">
      <c r="A30" s="49" t="s">
        <v>36</v>
      </c>
      <c r="B30" s="50" t="s">
        <v>19</v>
      </c>
      <c r="C30" s="50" t="s">
        <v>39</v>
      </c>
      <c r="D30" s="50" t="s">
        <v>41</v>
      </c>
      <c r="E30" s="50" t="s">
        <v>30</v>
      </c>
      <c r="F30" s="50" t="s">
        <v>37</v>
      </c>
      <c r="G30" s="4" t="s">
        <v>32</v>
      </c>
      <c r="H30" s="78">
        <v>281000</v>
      </c>
      <c r="I30" s="78">
        <v>281462</v>
      </c>
    </row>
    <row r="31" spans="1:9" ht="14.25">
      <c r="A31" s="49" t="s">
        <v>42</v>
      </c>
      <c r="B31" s="50" t="s">
        <v>19</v>
      </c>
      <c r="C31" s="50" t="s">
        <v>39</v>
      </c>
      <c r="D31" s="50" t="s">
        <v>41</v>
      </c>
      <c r="E31" s="50" t="s">
        <v>43</v>
      </c>
      <c r="F31" s="50" t="s">
        <v>44</v>
      </c>
      <c r="G31" s="4" t="s">
        <v>20</v>
      </c>
      <c r="H31" s="77">
        <v>117000</v>
      </c>
      <c r="I31" s="77">
        <f>I32</f>
        <v>71620.62</v>
      </c>
    </row>
    <row r="32" spans="1:9" ht="14.25">
      <c r="A32" s="49" t="s">
        <v>42</v>
      </c>
      <c r="B32" s="50" t="s">
        <v>19</v>
      </c>
      <c r="C32" s="50" t="s">
        <v>39</v>
      </c>
      <c r="D32" s="50" t="s">
        <v>41</v>
      </c>
      <c r="E32" s="50" t="s">
        <v>43</v>
      </c>
      <c r="F32" s="50" t="s">
        <v>44</v>
      </c>
      <c r="G32" s="4" t="s">
        <v>32</v>
      </c>
      <c r="H32" s="78">
        <v>117000</v>
      </c>
      <c r="I32" s="78">
        <v>71620.62</v>
      </c>
    </row>
    <row r="33" spans="1:9" ht="14.25">
      <c r="A33" s="49" t="s">
        <v>45</v>
      </c>
      <c r="B33" s="50" t="s">
        <v>19</v>
      </c>
      <c r="C33" s="50" t="s">
        <v>39</v>
      </c>
      <c r="D33" s="50" t="s">
        <v>41</v>
      </c>
      <c r="E33" s="50" t="s">
        <v>43</v>
      </c>
      <c r="F33" s="50" t="s">
        <v>46</v>
      </c>
      <c r="G33" s="4" t="s">
        <v>20</v>
      </c>
      <c r="H33" s="77">
        <v>6000</v>
      </c>
      <c r="I33" s="77">
        <v>6000</v>
      </c>
    </row>
    <row r="34" spans="1:9" ht="14.25">
      <c r="A34" s="49" t="s">
        <v>45</v>
      </c>
      <c r="B34" s="50" t="s">
        <v>19</v>
      </c>
      <c r="C34" s="50" t="s">
        <v>39</v>
      </c>
      <c r="D34" s="50" t="s">
        <v>41</v>
      </c>
      <c r="E34" s="50" t="s">
        <v>43</v>
      </c>
      <c r="F34" s="50" t="s">
        <v>46</v>
      </c>
      <c r="G34" s="4" t="s">
        <v>32</v>
      </c>
      <c r="H34" s="78">
        <v>6000</v>
      </c>
      <c r="I34" s="78">
        <v>6000</v>
      </c>
    </row>
    <row r="35" spans="1:9" ht="14.25">
      <c r="A35" s="49" t="s">
        <v>47</v>
      </c>
      <c r="B35" s="50" t="s">
        <v>19</v>
      </c>
      <c r="C35" s="50" t="s">
        <v>39</v>
      </c>
      <c r="D35" s="50" t="s">
        <v>41</v>
      </c>
      <c r="E35" s="50" t="s">
        <v>43</v>
      </c>
      <c r="F35" s="50" t="s">
        <v>48</v>
      </c>
      <c r="G35" s="4" t="s">
        <v>20</v>
      </c>
      <c r="H35" s="77">
        <f>H36</f>
        <v>7566.48</v>
      </c>
      <c r="I35" s="77">
        <f>I36</f>
        <v>7566.48</v>
      </c>
    </row>
    <row r="36" spans="1:9" ht="28.5">
      <c r="A36" s="51" t="s">
        <v>49</v>
      </c>
      <c r="B36" s="50" t="s">
        <v>19</v>
      </c>
      <c r="C36" s="50" t="s">
        <v>39</v>
      </c>
      <c r="D36" s="50" t="s">
        <v>41</v>
      </c>
      <c r="E36" s="50" t="s">
        <v>43</v>
      </c>
      <c r="F36" s="50" t="s">
        <v>48</v>
      </c>
      <c r="G36" s="4" t="s">
        <v>50</v>
      </c>
      <c r="H36" s="78">
        <v>7566.48</v>
      </c>
      <c r="I36" s="78">
        <v>7566.48</v>
      </c>
    </row>
    <row r="37" spans="1:9" ht="14.25">
      <c r="A37" s="49" t="s">
        <v>51</v>
      </c>
      <c r="B37" s="50" t="s">
        <v>19</v>
      </c>
      <c r="C37" s="50" t="s">
        <v>39</v>
      </c>
      <c r="D37" s="50" t="s">
        <v>41</v>
      </c>
      <c r="E37" s="50" t="s">
        <v>43</v>
      </c>
      <c r="F37" s="50" t="s">
        <v>52</v>
      </c>
      <c r="G37" s="4" t="s">
        <v>20</v>
      </c>
      <c r="H37" s="77">
        <f>H38</f>
        <v>31530</v>
      </c>
      <c r="I37" s="77">
        <v>0</v>
      </c>
    </row>
    <row r="38" spans="1:9" ht="14.25">
      <c r="A38" s="49" t="s">
        <v>51</v>
      </c>
      <c r="B38" s="50" t="s">
        <v>19</v>
      </c>
      <c r="C38" s="50" t="s">
        <v>39</v>
      </c>
      <c r="D38" s="50" t="s">
        <v>41</v>
      </c>
      <c r="E38" s="50" t="s">
        <v>43</v>
      </c>
      <c r="F38" s="50" t="s">
        <v>52</v>
      </c>
      <c r="G38" s="4" t="s">
        <v>32</v>
      </c>
      <c r="H38" s="78">
        <v>31530</v>
      </c>
      <c r="I38" s="78">
        <v>0</v>
      </c>
    </row>
    <row r="39" spans="1:9" ht="14.25">
      <c r="A39" s="49" t="s">
        <v>53</v>
      </c>
      <c r="B39" s="50" t="s">
        <v>19</v>
      </c>
      <c r="C39" s="50" t="s">
        <v>39</v>
      </c>
      <c r="D39" s="50" t="s">
        <v>41</v>
      </c>
      <c r="E39" s="50" t="s">
        <v>43</v>
      </c>
      <c r="F39" s="50" t="s">
        <v>54</v>
      </c>
      <c r="G39" s="4" t="s">
        <v>20</v>
      </c>
      <c r="H39" s="77">
        <v>0</v>
      </c>
      <c r="I39" s="77">
        <v>0</v>
      </c>
    </row>
    <row r="40" spans="1:9" ht="14.25">
      <c r="A40" s="49" t="s">
        <v>53</v>
      </c>
      <c r="B40" s="50" t="s">
        <v>19</v>
      </c>
      <c r="C40" s="50" t="s">
        <v>39</v>
      </c>
      <c r="D40" s="50" t="s">
        <v>41</v>
      </c>
      <c r="E40" s="50" t="s">
        <v>43</v>
      </c>
      <c r="F40" s="50" t="s">
        <v>54</v>
      </c>
      <c r="G40" s="4" t="s">
        <v>32</v>
      </c>
      <c r="H40" s="78">
        <v>3000</v>
      </c>
      <c r="I40" s="78">
        <v>3000</v>
      </c>
    </row>
    <row r="41" spans="1:9" ht="14.25">
      <c r="A41" s="49" t="s">
        <v>55</v>
      </c>
      <c r="B41" s="50" t="s">
        <v>19</v>
      </c>
      <c r="C41" s="50" t="s">
        <v>39</v>
      </c>
      <c r="D41" s="50" t="s">
        <v>41</v>
      </c>
      <c r="E41" s="50" t="s">
        <v>43</v>
      </c>
      <c r="F41" s="50" t="s">
        <v>56</v>
      </c>
      <c r="G41" s="4" t="s">
        <v>20</v>
      </c>
      <c r="H41" s="77">
        <f>H42</f>
        <v>32747.5</v>
      </c>
      <c r="I41" s="77">
        <f>I42</f>
        <v>59755</v>
      </c>
    </row>
    <row r="42" spans="1:9" ht="14.25">
      <c r="A42" s="51" t="s">
        <v>55</v>
      </c>
      <c r="B42" s="50" t="s">
        <v>19</v>
      </c>
      <c r="C42" s="50" t="s">
        <v>39</v>
      </c>
      <c r="D42" s="50" t="s">
        <v>41</v>
      </c>
      <c r="E42" s="50" t="s">
        <v>43</v>
      </c>
      <c r="F42" s="50" t="s">
        <v>56</v>
      </c>
      <c r="G42" s="4" t="s">
        <v>32</v>
      </c>
      <c r="H42" s="78">
        <v>32747.5</v>
      </c>
      <c r="I42" s="78">
        <v>59755</v>
      </c>
    </row>
    <row r="43" spans="1:9" ht="14.25">
      <c r="A43" s="51" t="s">
        <v>57</v>
      </c>
      <c r="B43" s="50" t="s">
        <v>19</v>
      </c>
      <c r="C43" s="50" t="s">
        <v>39</v>
      </c>
      <c r="D43" s="50" t="s">
        <v>41</v>
      </c>
      <c r="E43" s="50" t="s">
        <v>43</v>
      </c>
      <c r="F43" s="50" t="s">
        <v>58</v>
      </c>
      <c r="G43" s="4" t="s">
        <v>20</v>
      </c>
      <c r="H43" s="77">
        <f>H44+H45+H46</f>
        <v>65000</v>
      </c>
      <c r="I43" s="77">
        <f>I44+I45+I46</f>
        <v>35000</v>
      </c>
    </row>
    <row r="44" spans="1:9" ht="14.25">
      <c r="A44" s="51" t="s">
        <v>59</v>
      </c>
      <c r="B44" s="50" t="s">
        <v>19</v>
      </c>
      <c r="C44" s="50" t="s">
        <v>39</v>
      </c>
      <c r="D44" s="50" t="s">
        <v>41</v>
      </c>
      <c r="E44" s="50" t="s">
        <v>43</v>
      </c>
      <c r="F44" s="50" t="s">
        <v>58</v>
      </c>
      <c r="G44" s="4" t="s">
        <v>60</v>
      </c>
      <c r="H44" s="78">
        <v>0</v>
      </c>
      <c r="I44" s="78">
        <v>0</v>
      </c>
    </row>
    <row r="45" spans="1:9" ht="14.25">
      <c r="A45" s="51" t="s">
        <v>61</v>
      </c>
      <c r="B45" s="50" t="s">
        <v>19</v>
      </c>
      <c r="C45" s="50" t="s">
        <v>39</v>
      </c>
      <c r="D45" s="50" t="s">
        <v>41</v>
      </c>
      <c r="E45" s="50" t="s">
        <v>43</v>
      </c>
      <c r="F45" s="50" t="s">
        <v>58</v>
      </c>
      <c r="G45" s="4" t="s">
        <v>62</v>
      </c>
      <c r="H45" s="78">
        <v>25000</v>
      </c>
      <c r="I45" s="78">
        <v>15000</v>
      </c>
    </row>
    <row r="46" spans="1:9" ht="14.25">
      <c r="A46" s="51" t="s">
        <v>63</v>
      </c>
      <c r="B46" s="50" t="s">
        <v>19</v>
      </c>
      <c r="C46" s="50" t="s">
        <v>39</v>
      </c>
      <c r="D46" s="50" t="s">
        <v>41</v>
      </c>
      <c r="E46" s="50" t="s">
        <v>43</v>
      </c>
      <c r="F46" s="50" t="s">
        <v>58</v>
      </c>
      <c r="G46" s="4" t="s">
        <v>64</v>
      </c>
      <c r="H46" s="78">
        <v>40000</v>
      </c>
      <c r="I46" s="78">
        <v>20000</v>
      </c>
    </row>
    <row r="47" spans="1:9" ht="15">
      <c r="A47" s="43" t="s">
        <v>65</v>
      </c>
      <c r="B47" s="44" t="s">
        <v>19</v>
      </c>
      <c r="C47" s="44" t="s">
        <v>66</v>
      </c>
      <c r="D47" s="44" t="s">
        <v>20</v>
      </c>
      <c r="E47" s="52" t="s">
        <v>20</v>
      </c>
      <c r="F47" s="52" t="s">
        <v>20</v>
      </c>
      <c r="G47" s="52" t="s">
        <v>20</v>
      </c>
      <c r="H47" s="74">
        <f aca="true" t="shared" si="0" ref="H47:I50">H48</f>
        <v>10000</v>
      </c>
      <c r="I47" s="74">
        <f t="shared" si="0"/>
        <v>10000</v>
      </c>
    </row>
    <row r="48" spans="1:9" ht="15">
      <c r="A48" s="45" t="s">
        <v>65</v>
      </c>
      <c r="B48" s="46" t="s">
        <v>19</v>
      </c>
      <c r="C48" s="46" t="s">
        <v>66</v>
      </c>
      <c r="D48" s="46" t="s">
        <v>67</v>
      </c>
      <c r="E48" s="53"/>
      <c r="F48" s="53"/>
      <c r="G48" s="53"/>
      <c r="H48" s="75">
        <f t="shared" si="0"/>
        <v>10000</v>
      </c>
      <c r="I48" s="75">
        <f t="shared" si="0"/>
        <v>10000</v>
      </c>
    </row>
    <row r="49" spans="1:9" ht="15">
      <c r="A49" s="47" t="s">
        <v>68</v>
      </c>
      <c r="B49" s="48" t="s">
        <v>19</v>
      </c>
      <c r="C49" s="48" t="s">
        <v>66</v>
      </c>
      <c r="D49" s="48" t="s">
        <v>69</v>
      </c>
      <c r="E49" s="54"/>
      <c r="F49" s="54" t="s">
        <v>20</v>
      </c>
      <c r="G49" s="54" t="s">
        <v>20</v>
      </c>
      <c r="H49" s="76">
        <f t="shared" si="0"/>
        <v>10000</v>
      </c>
      <c r="I49" s="76">
        <f t="shared" si="0"/>
        <v>10000</v>
      </c>
    </row>
    <row r="50" spans="1:9" ht="15">
      <c r="A50" s="49" t="s">
        <v>53</v>
      </c>
      <c r="B50" s="4" t="s">
        <v>19</v>
      </c>
      <c r="C50" s="4" t="s">
        <v>66</v>
      </c>
      <c r="D50" s="4" t="s">
        <v>69</v>
      </c>
      <c r="E50" s="4" t="s">
        <v>70</v>
      </c>
      <c r="F50" s="4" t="s">
        <v>54</v>
      </c>
      <c r="G50" s="55" t="s">
        <v>20</v>
      </c>
      <c r="H50" s="77">
        <f t="shared" si="0"/>
        <v>10000</v>
      </c>
      <c r="I50" s="77">
        <f t="shared" si="0"/>
        <v>10000</v>
      </c>
    </row>
    <row r="51" spans="1:9" ht="14.25">
      <c r="A51" s="49" t="s">
        <v>53</v>
      </c>
      <c r="B51" s="4" t="s">
        <v>19</v>
      </c>
      <c r="C51" s="4" t="s">
        <v>66</v>
      </c>
      <c r="D51" s="4" t="s">
        <v>69</v>
      </c>
      <c r="E51" s="4" t="s">
        <v>70</v>
      </c>
      <c r="F51" s="4" t="s">
        <v>54</v>
      </c>
      <c r="G51" s="4" t="s">
        <v>32</v>
      </c>
      <c r="H51" s="78">
        <v>10000</v>
      </c>
      <c r="I51" s="78">
        <v>10000</v>
      </c>
    </row>
    <row r="52" spans="1:9" ht="14.25">
      <c r="A52" s="39" t="s">
        <v>71</v>
      </c>
      <c r="B52" s="56" t="s">
        <v>19</v>
      </c>
      <c r="C52" s="56" t="s">
        <v>72</v>
      </c>
      <c r="D52" s="56"/>
      <c r="E52" s="56"/>
      <c r="F52" s="56"/>
      <c r="G52" s="56"/>
      <c r="H52" s="79">
        <f>H53</f>
        <v>45900</v>
      </c>
      <c r="I52" s="79">
        <f>I53</f>
        <v>45900</v>
      </c>
    </row>
    <row r="53" spans="1:9" ht="15">
      <c r="A53" s="43" t="s">
        <v>73</v>
      </c>
      <c r="B53" s="44" t="s">
        <v>19</v>
      </c>
      <c r="C53" s="44" t="s">
        <v>74</v>
      </c>
      <c r="D53" s="44" t="s">
        <v>20</v>
      </c>
      <c r="E53" s="44" t="s">
        <v>20</v>
      </c>
      <c r="F53" s="44" t="s">
        <v>20</v>
      </c>
      <c r="G53" s="52" t="s">
        <v>20</v>
      </c>
      <c r="H53" s="74">
        <f>H54</f>
        <v>45900</v>
      </c>
      <c r="I53" s="74">
        <f>I54</f>
        <v>45900</v>
      </c>
    </row>
    <row r="54" spans="1:9" ht="42.75">
      <c r="A54" s="47" t="s">
        <v>75</v>
      </c>
      <c r="B54" s="48" t="s">
        <v>19</v>
      </c>
      <c r="C54" s="48" t="s">
        <v>74</v>
      </c>
      <c r="D54" s="48" t="s">
        <v>176</v>
      </c>
      <c r="E54" s="48" t="s">
        <v>20</v>
      </c>
      <c r="F54" s="48" t="s">
        <v>20</v>
      </c>
      <c r="G54" s="54" t="s">
        <v>20</v>
      </c>
      <c r="H54" s="76">
        <f>H55+H57+H59+H61+H63+H65+H67+H69</f>
        <v>45900</v>
      </c>
      <c r="I54" s="76">
        <f>I55+I57+I59+I61+I63+I65+I67+I69</f>
        <v>45900</v>
      </c>
    </row>
    <row r="55" spans="1:9" ht="15">
      <c r="A55" s="49" t="s">
        <v>76</v>
      </c>
      <c r="B55" s="4" t="s">
        <v>19</v>
      </c>
      <c r="C55" s="4" t="s">
        <v>74</v>
      </c>
      <c r="D55" s="4" t="s">
        <v>176</v>
      </c>
      <c r="E55" s="4" t="s">
        <v>30</v>
      </c>
      <c r="F55" s="4" t="s">
        <v>31</v>
      </c>
      <c r="G55" s="55" t="s">
        <v>20</v>
      </c>
      <c r="H55" s="77">
        <f>H56</f>
        <v>33410</v>
      </c>
      <c r="I55" s="77">
        <f>I56</f>
        <v>33410</v>
      </c>
    </row>
    <row r="56" spans="1:9" ht="14.25">
      <c r="A56" s="49" t="s">
        <v>76</v>
      </c>
      <c r="B56" s="4" t="s">
        <v>19</v>
      </c>
      <c r="C56" s="4" t="s">
        <v>74</v>
      </c>
      <c r="D56" s="4" t="s">
        <v>176</v>
      </c>
      <c r="E56" s="4" t="s">
        <v>30</v>
      </c>
      <c r="F56" s="4" t="s">
        <v>31</v>
      </c>
      <c r="G56" s="4" t="s">
        <v>32</v>
      </c>
      <c r="H56" s="78">
        <v>33410</v>
      </c>
      <c r="I56" s="78">
        <v>33410</v>
      </c>
    </row>
    <row r="57" spans="1:9" ht="15">
      <c r="A57" s="49" t="s">
        <v>33</v>
      </c>
      <c r="B57" s="4" t="s">
        <v>19</v>
      </c>
      <c r="C57" s="4" t="s">
        <v>74</v>
      </c>
      <c r="D57" s="4" t="s">
        <v>176</v>
      </c>
      <c r="E57" s="4" t="s">
        <v>34</v>
      </c>
      <c r="F57" s="50" t="s">
        <v>35</v>
      </c>
      <c r="G57" s="55" t="s">
        <v>20</v>
      </c>
      <c r="H57" s="77">
        <v>0</v>
      </c>
      <c r="I57" s="77">
        <v>0</v>
      </c>
    </row>
    <row r="58" spans="1:9" ht="14.25">
      <c r="A58" s="49" t="s">
        <v>33</v>
      </c>
      <c r="B58" s="4" t="s">
        <v>19</v>
      </c>
      <c r="C58" s="4" t="s">
        <v>74</v>
      </c>
      <c r="D58" s="4" t="s">
        <v>176</v>
      </c>
      <c r="E58" s="4" t="s">
        <v>34</v>
      </c>
      <c r="F58" s="50" t="s">
        <v>35</v>
      </c>
      <c r="G58" s="4" t="s">
        <v>32</v>
      </c>
      <c r="H58" s="78">
        <v>0</v>
      </c>
      <c r="I58" s="78">
        <v>0</v>
      </c>
    </row>
    <row r="59" spans="1:9" ht="15">
      <c r="A59" s="49" t="s">
        <v>77</v>
      </c>
      <c r="B59" s="4" t="s">
        <v>19</v>
      </c>
      <c r="C59" s="4" t="s">
        <v>74</v>
      </c>
      <c r="D59" s="4" t="s">
        <v>176</v>
      </c>
      <c r="E59" s="4" t="s">
        <v>30</v>
      </c>
      <c r="F59" s="4" t="s">
        <v>37</v>
      </c>
      <c r="G59" s="55" t="s">
        <v>20</v>
      </c>
      <c r="H59" s="77">
        <f>H60</f>
        <v>10190</v>
      </c>
      <c r="I59" s="77">
        <f>I60</f>
        <v>10190</v>
      </c>
    </row>
    <row r="60" spans="1:9" ht="14.25">
      <c r="A60" s="49" t="s">
        <v>77</v>
      </c>
      <c r="B60" s="4" t="s">
        <v>19</v>
      </c>
      <c r="C60" s="4" t="s">
        <v>74</v>
      </c>
      <c r="D60" s="4" t="s">
        <v>176</v>
      </c>
      <c r="E60" s="4" t="s">
        <v>30</v>
      </c>
      <c r="F60" s="4" t="s">
        <v>37</v>
      </c>
      <c r="G60" s="4" t="s">
        <v>32</v>
      </c>
      <c r="H60" s="78">
        <v>10190</v>
      </c>
      <c r="I60" s="78">
        <v>10190</v>
      </c>
    </row>
    <row r="61" spans="1:9" ht="15">
      <c r="A61" s="49" t="s">
        <v>42</v>
      </c>
      <c r="B61" s="4" t="s">
        <v>19</v>
      </c>
      <c r="C61" s="4" t="s">
        <v>74</v>
      </c>
      <c r="D61" s="4" t="s">
        <v>176</v>
      </c>
      <c r="E61" s="4" t="s">
        <v>43</v>
      </c>
      <c r="F61" s="50" t="s">
        <v>44</v>
      </c>
      <c r="G61" s="55" t="s">
        <v>20</v>
      </c>
      <c r="H61" s="77">
        <v>1000</v>
      </c>
      <c r="I61" s="77">
        <v>1000</v>
      </c>
    </row>
    <row r="62" spans="1:9" ht="14.25">
      <c r="A62" s="49" t="s">
        <v>42</v>
      </c>
      <c r="B62" s="4" t="s">
        <v>19</v>
      </c>
      <c r="C62" s="4" t="s">
        <v>74</v>
      </c>
      <c r="D62" s="4" t="s">
        <v>176</v>
      </c>
      <c r="E62" s="4" t="s">
        <v>43</v>
      </c>
      <c r="F62" s="50" t="s">
        <v>44</v>
      </c>
      <c r="G62" s="4" t="s">
        <v>32</v>
      </c>
      <c r="H62" s="78">
        <v>1000</v>
      </c>
      <c r="I62" s="78">
        <v>1000</v>
      </c>
    </row>
    <row r="63" spans="1:9" ht="15">
      <c r="A63" s="49" t="s">
        <v>45</v>
      </c>
      <c r="B63" s="4" t="s">
        <v>19</v>
      </c>
      <c r="C63" s="4" t="s">
        <v>74</v>
      </c>
      <c r="D63" s="4" t="s">
        <v>176</v>
      </c>
      <c r="E63" s="4" t="s">
        <v>43</v>
      </c>
      <c r="F63" s="50" t="s">
        <v>46</v>
      </c>
      <c r="G63" s="55" t="s">
        <v>20</v>
      </c>
      <c r="H63" s="77">
        <v>1000</v>
      </c>
      <c r="I63" s="77">
        <v>1000</v>
      </c>
    </row>
    <row r="64" spans="1:9" ht="14.25">
      <c r="A64" s="49" t="s">
        <v>45</v>
      </c>
      <c r="B64" s="4" t="s">
        <v>19</v>
      </c>
      <c r="C64" s="4" t="s">
        <v>74</v>
      </c>
      <c r="D64" s="4" t="s">
        <v>176</v>
      </c>
      <c r="E64" s="4" t="s">
        <v>43</v>
      </c>
      <c r="F64" s="50" t="s">
        <v>46</v>
      </c>
      <c r="G64" s="4" t="s">
        <v>32</v>
      </c>
      <c r="H64" s="78">
        <v>1000</v>
      </c>
      <c r="I64" s="78">
        <v>1000</v>
      </c>
    </row>
    <row r="65" spans="1:9" ht="15">
      <c r="A65" s="49" t="s">
        <v>51</v>
      </c>
      <c r="B65" s="4" t="s">
        <v>19</v>
      </c>
      <c r="C65" s="4" t="s">
        <v>74</v>
      </c>
      <c r="D65" s="4" t="s">
        <v>176</v>
      </c>
      <c r="E65" s="4" t="s">
        <v>43</v>
      </c>
      <c r="F65" s="50" t="s">
        <v>52</v>
      </c>
      <c r="G65" s="55" t="s">
        <v>20</v>
      </c>
      <c r="H65" s="77">
        <v>0</v>
      </c>
      <c r="I65" s="77">
        <v>0</v>
      </c>
    </row>
    <row r="66" spans="1:9" ht="14.25">
      <c r="A66" s="49" t="s">
        <v>51</v>
      </c>
      <c r="B66" s="4" t="s">
        <v>19</v>
      </c>
      <c r="C66" s="4" t="s">
        <v>74</v>
      </c>
      <c r="D66" s="4" t="s">
        <v>176</v>
      </c>
      <c r="E66" s="4" t="s">
        <v>43</v>
      </c>
      <c r="F66" s="50" t="s">
        <v>52</v>
      </c>
      <c r="G66" s="4" t="s">
        <v>32</v>
      </c>
      <c r="H66" s="78">
        <v>0</v>
      </c>
      <c r="I66" s="78">
        <v>0</v>
      </c>
    </row>
    <row r="67" spans="1:9" ht="15">
      <c r="A67" s="49" t="s">
        <v>55</v>
      </c>
      <c r="B67" s="4" t="s">
        <v>19</v>
      </c>
      <c r="C67" s="4" t="s">
        <v>74</v>
      </c>
      <c r="D67" s="4" t="s">
        <v>176</v>
      </c>
      <c r="E67" s="4" t="s">
        <v>43</v>
      </c>
      <c r="F67" s="50" t="s">
        <v>56</v>
      </c>
      <c r="G67" s="55" t="s">
        <v>20</v>
      </c>
      <c r="H67" s="77">
        <v>0</v>
      </c>
      <c r="I67" s="77">
        <v>0</v>
      </c>
    </row>
    <row r="68" spans="1:9" ht="14.25">
      <c r="A68" s="51" t="s">
        <v>55</v>
      </c>
      <c r="B68" s="4" t="s">
        <v>19</v>
      </c>
      <c r="C68" s="4" t="s">
        <v>74</v>
      </c>
      <c r="D68" s="4" t="s">
        <v>176</v>
      </c>
      <c r="E68" s="4" t="s">
        <v>43</v>
      </c>
      <c r="F68" s="50" t="s">
        <v>56</v>
      </c>
      <c r="G68" s="4" t="s">
        <v>32</v>
      </c>
      <c r="H68" s="78">
        <v>0</v>
      </c>
      <c r="I68" s="78">
        <v>0</v>
      </c>
    </row>
    <row r="69" spans="1:9" ht="15">
      <c r="A69" s="51" t="s">
        <v>57</v>
      </c>
      <c r="B69" s="4" t="s">
        <v>19</v>
      </c>
      <c r="C69" s="4" t="s">
        <v>74</v>
      </c>
      <c r="D69" s="4" t="s">
        <v>176</v>
      </c>
      <c r="E69" s="4" t="s">
        <v>43</v>
      </c>
      <c r="F69" s="50" t="s">
        <v>58</v>
      </c>
      <c r="G69" s="55" t="s">
        <v>20</v>
      </c>
      <c r="H69" s="77">
        <f>H70</f>
        <v>300</v>
      </c>
      <c r="I69" s="77">
        <f>I70</f>
        <v>300</v>
      </c>
    </row>
    <row r="70" spans="1:9" ht="14.25">
      <c r="A70" s="51" t="s">
        <v>61</v>
      </c>
      <c r="B70" s="4" t="s">
        <v>19</v>
      </c>
      <c r="C70" s="4" t="s">
        <v>74</v>
      </c>
      <c r="D70" s="4" t="s">
        <v>176</v>
      </c>
      <c r="E70" s="4" t="s">
        <v>43</v>
      </c>
      <c r="F70" s="50" t="s">
        <v>58</v>
      </c>
      <c r="G70" s="4" t="s">
        <v>62</v>
      </c>
      <c r="H70" s="78">
        <v>300</v>
      </c>
      <c r="I70" s="78">
        <v>300</v>
      </c>
    </row>
    <row r="71" spans="1:9" ht="28.5">
      <c r="A71" s="57" t="s">
        <v>78</v>
      </c>
      <c r="B71" s="56" t="s">
        <v>19</v>
      </c>
      <c r="C71" s="56" t="s">
        <v>79</v>
      </c>
      <c r="D71" s="56"/>
      <c r="E71" s="56"/>
      <c r="F71" s="56"/>
      <c r="G71" s="56"/>
      <c r="H71" s="79">
        <v>84000</v>
      </c>
      <c r="I71" s="79">
        <v>84000</v>
      </c>
    </row>
    <row r="72" spans="1:9" ht="42.75">
      <c r="A72" s="43" t="s">
        <v>80</v>
      </c>
      <c r="B72" s="44" t="s">
        <v>19</v>
      </c>
      <c r="C72" s="44" t="s">
        <v>81</v>
      </c>
      <c r="D72" s="44" t="s">
        <v>20</v>
      </c>
      <c r="E72" s="44" t="s">
        <v>20</v>
      </c>
      <c r="F72" s="44" t="s">
        <v>20</v>
      </c>
      <c r="G72" s="52" t="s">
        <v>20</v>
      </c>
      <c r="H72" s="80">
        <v>42000</v>
      </c>
      <c r="I72" s="80">
        <v>42000</v>
      </c>
    </row>
    <row r="73" spans="1:9" ht="42.75">
      <c r="A73" s="47" t="s">
        <v>187</v>
      </c>
      <c r="B73" s="48" t="s">
        <v>19</v>
      </c>
      <c r="C73" s="48" t="s">
        <v>81</v>
      </c>
      <c r="D73" s="48" t="s">
        <v>82</v>
      </c>
      <c r="E73" s="48" t="s">
        <v>20</v>
      </c>
      <c r="F73" s="48" t="s">
        <v>20</v>
      </c>
      <c r="G73" s="54" t="s">
        <v>20</v>
      </c>
      <c r="H73" s="81">
        <v>42000</v>
      </c>
      <c r="I73" s="81">
        <v>42000</v>
      </c>
    </row>
    <row r="74" spans="1:9" ht="15">
      <c r="A74" s="49" t="s">
        <v>51</v>
      </c>
      <c r="B74" s="50" t="s">
        <v>19</v>
      </c>
      <c r="C74" s="4" t="s">
        <v>81</v>
      </c>
      <c r="D74" s="4" t="s">
        <v>82</v>
      </c>
      <c r="E74" s="4" t="s">
        <v>43</v>
      </c>
      <c r="F74" s="4" t="s">
        <v>52</v>
      </c>
      <c r="G74" s="55" t="s">
        <v>20</v>
      </c>
      <c r="H74" s="82">
        <v>21000</v>
      </c>
      <c r="I74" s="82">
        <v>21000</v>
      </c>
    </row>
    <row r="75" spans="1:9" ht="14.25">
      <c r="A75" s="49" t="s">
        <v>51</v>
      </c>
      <c r="B75" s="50" t="s">
        <v>19</v>
      </c>
      <c r="C75" s="4" t="s">
        <v>81</v>
      </c>
      <c r="D75" s="4" t="s">
        <v>82</v>
      </c>
      <c r="E75" s="4" t="s">
        <v>43</v>
      </c>
      <c r="F75" s="4" t="s">
        <v>52</v>
      </c>
      <c r="G75" s="4" t="s">
        <v>32</v>
      </c>
      <c r="H75" s="83">
        <v>21000</v>
      </c>
      <c r="I75" s="83">
        <v>21000</v>
      </c>
    </row>
    <row r="76" spans="1:9" ht="14.25">
      <c r="A76" s="49" t="s">
        <v>55</v>
      </c>
      <c r="B76" s="50" t="s">
        <v>19</v>
      </c>
      <c r="C76" s="4" t="s">
        <v>81</v>
      </c>
      <c r="D76" s="4" t="s">
        <v>82</v>
      </c>
      <c r="E76" s="4" t="s">
        <v>43</v>
      </c>
      <c r="F76" s="50" t="s">
        <v>56</v>
      </c>
      <c r="G76" s="4"/>
      <c r="H76" s="82">
        <v>0</v>
      </c>
      <c r="I76" s="82">
        <v>0</v>
      </c>
    </row>
    <row r="77" spans="1:9" ht="14.25">
      <c r="A77" s="51" t="s">
        <v>55</v>
      </c>
      <c r="B77" s="50" t="s">
        <v>19</v>
      </c>
      <c r="C77" s="4" t="s">
        <v>81</v>
      </c>
      <c r="D77" s="4" t="s">
        <v>82</v>
      </c>
      <c r="E77" s="4" t="s">
        <v>43</v>
      </c>
      <c r="F77" s="50" t="s">
        <v>56</v>
      </c>
      <c r="G77" s="4" t="s">
        <v>32</v>
      </c>
      <c r="H77" s="83">
        <v>0</v>
      </c>
      <c r="I77" s="83">
        <v>0</v>
      </c>
    </row>
    <row r="78" spans="1:9" ht="14.25">
      <c r="A78" s="49" t="s">
        <v>57</v>
      </c>
      <c r="B78" s="50" t="s">
        <v>19</v>
      </c>
      <c r="C78" s="4" t="s">
        <v>81</v>
      </c>
      <c r="D78" s="4" t="s">
        <v>82</v>
      </c>
      <c r="E78" s="4" t="s">
        <v>43</v>
      </c>
      <c r="F78" s="50" t="s">
        <v>58</v>
      </c>
      <c r="G78" s="4"/>
      <c r="H78" s="82">
        <v>21000</v>
      </c>
      <c r="I78" s="82">
        <v>21000</v>
      </c>
    </row>
    <row r="79" spans="1:9" ht="14.25">
      <c r="A79" s="51" t="s">
        <v>59</v>
      </c>
      <c r="B79" s="50" t="s">
        <v>19</v>
      </c>
      <c r="C79" s="4" t="s">
        <v>81</v>
      </c>
      <c r="D79" s="4" t="s">
        <v>82</v>
      </c>
      <c r="E79" s="4" t="s">
        <v>43</v>
      </c>
      <c r="F79" s="50" t="s">
        <v>58</v>
      </c>
      <c r="G79" s="4" t="s">
        <v>60</v>
      </c>
      <c r="H79" s="83">
        <v>21000</v>
      </c>
      <c r="I79" s="83">
        <v>21000</v>
      </c>
    </row>
    <row r="80" spans="1:9" ht="15">
      <c r="A80" s="43" t="s">
        <v>83</v>
      </c>
      <c r="B80" s="44" t="s">
        <v>19</v>
      </c>
      <c r="C80" s="44" t="s">
        <v>84</v>
      </c>
      <c r="D80" s="44" t="s">
        <v>20</v>
      </c>
      <c r="E80" s="44" t="s">
        <v>20</v>
      </c>
      <c r="F80" s="44" t="s">
        <v>20</v>
      </c>
      <c r="G80" s="52" t="s">
        <v>20</v>
      </c>
      <c r="H80" s="80">
        <v>42000</v>
      </c>
      <c r="I80" s="80">
        <v>42000</v>
      </c>
    </row>
    <row r="81" spans="1:9" ht="42.75">
      <c r="A81" s="47" t="s">
        <v>183</v>
      </c>
      <c r="B81" s="48" t="s">
        <v>19</v>
      </c>
      <c r="C81" s="48" t="s">
        <v>84</v>
      </c>
      <c r="D81" s="48" t="s">
        <v>82</v>
      </c>
      <c r="E81" s="48" t="s">
        <v>20</v>
      </c>
      <c r="F81" s="48" t="s">
        <v>20</v>
      </c>
      <c r="G81" s="54" t="s">
        <v>20</v>
      </c>
      <c r="H81" s="81">
        <v>42000</v>
      </c>
      <c r="I81" s="81">
        <v>42000</v>
      </c>
    </row>
    <row r="82" spans="1:9" ht="15">
      <c r="A82" s="49" t="s">
        <v>51</v>
      </c>
      <c r="B82" s="50" t="s">
        <v>19</v>
      </c>
      <c r="C82" s="50" t="s">
        <v>84</v>
      </c>
      <c r="D82" s="4" t="s">
        <v>82</v>
      </c>
      <c r="E82" s="4" t="s">
        <v>43</v>
      </c>
      <c r="F82" s="4" t="s">
        <v>52</v>
      </c>
      <c r="G82" s="55" t="s">
        <v>20</v>
      </c>
      <c r="H82" s="82">
        <v>21000</v>
      </c>
      <c r="I82" s="82">
        <v>21000</v>
      </c>
    </row>
    <row r="83" spans="1:9" ht="14.25">
      <c r="A83" s="49" t="s">
        <v>51</v>
      </c>
      <c r="B83" s="50" t="s">
        <v>19</v>
      </c>
      <c r="C83" s="50" t="s">
        <v>84</v>
      </c>
      <c r="D83" s="4" t="s">
        <v>82</v>
      </c>
      <c r="E83" s="4" t="s">
        <v>43</v>
      </c>
      <c r="F83" s="4" t="s">
        <v>52</v>
      </c>
      <c r="G83" s="4" t="s">
        <v>32</v>
      </c>
      <c r="H83" s="83">
        <v>21000</v>
      </c>
      <c r="I83" s="83">
        <v>21000</v>
      </c>
    </row>
    <row r="84" spans="1:9" ht="14.25">
      <c r="A84" s="49" t="s">
        <v>53</v>
      </c>
      <c r="B84" s="50" t="s">
        <v>19</v>
      </c>
      <c r="C84" s="50" t="s">
        <v>84</v>
      </c>
      <c r="D84" s="4" t="s">
        <v>82</v>
      </c>
      <c r="E84" s="4" t="s">
        <v>43</v>
      </c>
      <c r="F84" s="4" t="s">
        <v>54</v>
      </c>
      <c r="G84" s="4"/>
      <c r="H84" s="82">
        <v>0</v>
      </c>
      <c r="I84" s="82">
        <v>0</v>
      </c>
    </row>
    <row r="85" spans="1:9" ht="14.25">
      <c r="A85" s="49" t="s">
        <v>53</v>
      </c>
      <c r="B85" s="50" t="s">
        <v>19</v>
      </c>
      <c r="C85" s="50" t="s">
        <v>84</v>
      </c>
      <c r="D85" s="4" t="s">
        <v>82</v>
      </c>
      <c r="E85" s="4" t="s">
        <v>43</v>
      </c>
      <c r="F85" s="4" t="s">
        <v>54</v>
      </c>
      <c r="G85" s="4" t="s">
        <v>32</v>
      </c>
      <c r="H85" s="83">
        <v>0</v>
      </c>
      <c r="I85" s="83">
        <v>0</v>
      </c>
    </row>
    <row r="86" spans="1:9" ht="14.25">
      <c r="A86" s="49" t="s">
        <v>55</v>
      </c>
      <c r="B86" s="50" t="s">
        <v>19</v>
      </c>
      <c r="C86" s="50" t="s">
        <v>84</v>
      </c>
      <c r="D86" s="4" t="s">
        <v>82</v>
      </c>
      <c r="E86" s="4" t="s">
        <v>43</v>
      </c>
      <c r="F86" s="50" t="s">
        <v>56</v>
      </c>
      <c r="G86" s="4"/>
      <c r="H86" s="82">
        <v>21000</v>
      </c>
      <c r="I86" s="82">
        <v>21000</v>
      </c>
    </row>
    <row r="87" spans="1:9" ht="14.25">
      <c r="A87" s="51" t="s">
        <v>55</v>
      </c>
      <c r="B87" s="50" t="s">
        <v>19</v>
      </c>
      <c r="C87" s="50" t="s">
        <v>84</v>
      </c>
      <c r="D87" s="4" t="s">
        <v>82</v>
      </c>
      <c r="E87" s="4" t="s">
        <v>43</v>
      </c>
      <c r="F87" s="50" t="s">
        <v>56</v>
      </c>
      <c r="G87" s="4" t="s">
        <v>32</v>
      </c>
      <c r="H87" s="83">
        <v>21000</v>
      </c>
      <c r="I87" s="83">
        <v>21000</v>
      </c>
    </row>
    <row r="88" spans="1:9" ht="14.25">
      <c r="A88" s="49" t="s">
        <v>57</v>
      </c>
      <c r="B88" s="50" t="s">
        <v>19</v>
      </c>
      <c r="C88" s="50" t="s">
        <v>84</v>
      </c>
      <c r="D88" s="4" t="s">
        <v>82</v>
      </c>
      <c r="E88" s="4" t="s">
        <v>43</v>
      </c>
      <c r="F88" s="50" t="s">
        <v>58</v>
      </c>
      <c r="G88" s="4"/>
      <c r="H88" s="82">
        <v>0</v>
      </c>
      <c r="I88" s="82">
        <v>0</v>
      </c>
    </row>
    <row r="89" spans="1:9" ht="14.25">
      <c r="A89" s="51" t="s">
        <v>59</v>
      </c>
      <c r="B89" s="50" t="s">
        <v>19</v>
      </c>
      <c r="C89" s="50" t="s">
        <v>84</v>
      </c>
      <c r="D89" s="4" t="s">
        <v>82</v>
      </c>
      <c r="E89" s="4" t="s">
        <v>43</v>
      </c>
      <c r="F89" s="50" t="s">
        <v>58</v>
      </c>
      <c r="G89" s="4" t="s">
        <v>60</v>
      </c>
      <c r="H89" s="83">
        <v>0</v>
      </c>
      <c r="I89" s="83">
        <v>0</v>
      </c>
    </row>
    <row r="90" spans="1:9" ht="14.25">
      <c r="A90" s="39" t="s">
        <v>85</v>
      </c>
      <c r="B90" s="56" t="s">
        <v>19</v>
      </c>
      <c r="C90" s="56" t="s">
        <v>86</v>
      </c>
      <c r="D90" s="56"/>
      <c r="E90" s="56"/>
      <c r="F90" s="56"/>
      <c r="G90" s="56"/>
      <c r="H90" s="84">
        <f aca="true" t="shared" si="1" ref="H90:I93">H91</f>
        <v>137200</v>
      </c>
      <c r="I90" s="84">
        <f t="shared" si="1"/>
        <v>157800</v>
      </c>
    </row>
    <row r="91" spans="1:9" ht="42.75">
      <c r="A91" s="47" t="s">
        <v>188</v>
      </c>
      <c r="B91" s="48" t="s">
        <v>19</v>
      </c>
      <c r="C91" s="48" t="s">
        <v>87</v>
      </c>
      <c r="D91" s="48" t="s">
        <v>9</v>
      </c>
      <c r="E91" s="48"/>
      <c r="F91" s="48"/>
      <c r="G91" s="48"/>
      <c r="H91" s="76">
        <f t="shared" si="1"/>
        <v>137200</v>
      </c>
      <c r="I91" s="76">
        <f t="shared" si="1"/>
        <v>157800</v>
      </c>
    </row>
    <row r="92" spans="1:9" ht="28.5">
      <c r="A92" s="49" t="s">
        <v>88</v>
      </c>
      <c r="B92" s="50" t="s">
        <v>19</v>
      </c>
      <c r="C92" s="4" t="s">
        <v>87</v>
      </c>
      <c r="D92" s="50" t="s">
        <v>9</v>
      </c>
      <c r="E92" s="4" t="s">
        <v>43</v>
      </c>
      <c r="F92" s="4" t="s">
        <v>20</v>
      </c>
      <c r="G92" s="55" t="s">
        <v>20</v>
      </c>
      <c r="H92" s="85">
        <f t="shared" si="1"/>
        <v>137200</v>
      </c>
      <c r="I92" s="85">
        <f t="shared" si="1"/>
        <v>157800</v>
      </c>
    </row>
    <row r="93" spans="1:9" ht="15">
      <c r="A93" s="49" t="s">
        <v>89</v>
      </c>
      <c r="B93" s="50" t="s">
        <v>19</v>
      </c>
      <c r="C93" s="4" t="s">
        <v>87</v>
      </c>
      <c r="D93" s="50" t="s">
        <v>9</v>
      </c>
      <c r="E93" s="4" t="s">
        <v>43</v>
      </c>
      <c r="F93" s="4" t="s">
        <v>48</v>
      </c>
      <c r="G93" s="55" t="s">
        <v>20</v>
      </c>
      <c r="H93" s="77">
        <f t="shared" si="1"/>
        <v>137200</v>
      </c>
      <c r="I93" s="77">
        <f t="shared" si="1"/>
        <v>157800</v>
      </c>
    </row>
    <row r="94" spans="1:13" ht="28.5">
      <c r="A94" s="49" t="s">
        <v>90</v>
      </c>
      <c r="B94" s="50" t="s">
        <v>19</v>
      </c>
      <c r="C94" s="4" t="s">
        <v>87</v>
      </c>
      <c r="D94" s="50" t="s">
        <v>9</v>
      </c>
      <c r="E94" s="4" t="s">
        <v>43</v>
      </c>
      <c r="F94" s="4" t="s">
        <v>48</v>
      </c>
      <c r="G94" s="4" t="s">
        <v>50</v>
      </c>
      <c r="H94" s="78">
        <v>137200</v>
      </c>
      <c r="I94" s="78">
        <v>157800</v>
      </c>
      <c r="J94">
        <v>61661.38</v>
      </c>
      <c r="K94" s="69">
        <f>I94-J94</f>
        <v>96138.62</v>
      </c>
      <c r="M94" s="70"/>
    </row>
    <row r="95" spans="1:9" ht="28.5">
      <c r="A95" s="58" t="s">
        <v>91</v>
      </c>
      <c r="B95" s="56" t="s">
        <v>19</v>
      </c>
      <c r="C95" s="56" t="s">
        <v>92</v>
      </c>
      <c r="D95" s="56"/>
      <c r="E95" s="56"/>
      <c r="F95" s="56"/>
      <c r="G95" s="56"/>
      <c r="H95" s="79">
        <f aca="true" t="shared" si="2" ref="H95:I97">H96</f>
        <v>94590</v>
      </c>
      <c r="I95" s="79">
        <f t="shared" si="2"/>
        <v>90000</v>
      </c>
    </row>
    <row r="96" spans="1:9" ht="14.25">
      <c r="A96" s="58" t="s">
        <v>93</v>
      </c>
      <c r="B96" s="56" t="s">
        <v>19</v>
      </c>
      <c r="C96" s="56" t="s">
        <v>94</v>
      </c>
      <c r="D96" s="56"/>
      <c r="E96" s="56"/>
      <c r="F96" s="56"/>
      <c r="G96" s="56"/>
      <c r="H96" s="79">
        <f t="shared" si="2"/>
        <v>94590</v>
      </c>
      <c r="I96" s="79">
        <f t="shared" si="2"/>
        <v>90000</v>
      </c>
    </row>
    <row r="97" spans="1:9" ht="28.5">
      <c r="A97" s="58" t="s">
        <v>95</v>
      </c>
      <c r="B97" s="56" t="s">
        <v>19</v>
      </c>
      <c r="C97" s="56" t="s">
        <v>94</v>
      </c>
      <c r="D97" s="56" t="s">
        <v>96</v>
      </c>
      <c r="E97" s="56"/>
      <c r="F97" s="56"/>
      <c r="G97" s="56"/>
      <c r="H97" s="79">
        <f t="shared" si="2"/>
        <v>94590</v>
      </c>
      <c r="I97" s="79">
        <f t="shared" si="2"/>
        <v>90000</v>
      </c>
    </row>
    <row r="98" spans="1:11" ht="14.25">
      <c r="A98" s="49" t="s">
        <v>45</v>
      </c>
      <c r="B98" s="71" t="s">
        <v>19</v>
      </c>
      <c r="C98" s="71" t="s">
        <v>94</v>
      </c>
      <c r="D98" s="71" t="s">
        <v>96</v>
      </c>
      <c r="E98" s="71" t="s">
        <v>97</v>
      </c>
      <c r="F98" s="71" t="s">
        <v>46</v>
      </c>
      <c r="G98" s="71" t="s">
        <v>32</v>
      </c>
      <c r="H98" s="85">
        <f>I98*1.051</f>
        <v>94590</v>
      </c>
      <c r="I98" s="85">
        <v>90000</v>
      </c>
      <c r="J98">
        <f>I98*1.051</f>
        <v>94590</v>
      </c>
      <c r="K98">
        <f>J98*1.051</f>
        <v>99414.09</v>
      </c>
    </row>
    <row r="99" spans="1:9" ht="14.25">
      <c r="A99" s="43" t="s">
        <v>98</v>
      </c>
      <c r="B99" s="44" t="s">
        <v>19</v>
      </c>
      <c r="C99" s="44" t="s">
        <v>99</v>
      </c>
      <c r="D99" s="44"/>
      <c r="E99" s="44"/>
      <c r="F99" s="44"/>
      <c r="G99" s="44"/>
      <c r="H99" s="74">
        <f aca="true" t="shared" si="3" ref="H99:I102">H100</f>
        <v>0</v>
      </c>
      <c r="I99" s="74">
        <f t="shared" si="3"/>
        <v>0</v>
      </c>
    </row>
    <row r="100" spans="1:9" ht="15">
      <c r="A100" s="45" t="s">
        <v>98</v>
      </c>
      <c r="B100" s="46" t="s">
        <v>19</v>
      </c>
      <c r="C100" s="46" t="s">
        <v>99</v>
      </c>
      <c r="D100" s="46" t="s">
        <v>100</v>
      </c>
      <c r="E100" s="46" t="s">
        <v>20</v>
      </c>
      <c r="F100" s="46" t="s">
        <v>20</v>
      </c>
      <c r="G100" s="53" t="s">
        <v>20</v>
      </c>
      <c r="H100" s="75">
        <f t="shared" si="3"/>
        <v>0</v>
      </c>
      <c r="I100" s="75">
        <f t="shared" si="3"/>
        <v>0</v>
      </c>
    </row>
    <row r="101" spans="1:9" ht="14.25">
      <c r="A101" s="47" t="s">
        <v>101</v>
      </c>
      <c r="B101" s="48" t="s">
        <v>19</v>
      </c>
      <c r="C101" s="48" t="s">
        <v>99</v>
      </c>
      <c r="D101" s="48" t="s">
        <v>102</v>
      </c>
      <c r="E101" s="48"/>
      <c r="F101" s="48"/>
      <c r="G101" s="48"/>
      <c r="H101" s="76">
        <f t="shared" si="3"/>
        <v>0</v>
      </c>
      <c r="I101" s="76">
        <f t="shared" si="3"/>
        <v>0</v>
      </c>
    </row>
    <row r="102" spans="1:9" ht="15">
      <c r="A102" s="49" t="s">
        <v>89</v>
      </c>
      <c r="B102" s="50" t="s">
        <v>19</v>
      </c>
      <c r="C102" s="4" t="s">
        <v>99</v>
      </c>
      <c r="D102" s="50" t="s">
        <v>102</v>
      </c>
      <c r="E102" s="4" t="s">
        <v>43</v>
      </c>
      <c r="F102" s="4" t="s">
        <v>48</v>
      </c>
      <c r="G102" s="55" t="s">
        <v>20</v>
      </c>
      <c r="H102" s="77">
        <f t="shared" si="3"/>
        <v>0</v>
      </c>
      <c r="I102" s="77">
        <f t="shared" si="3"/>
        <v>0</v>
      </c>
    </row>
    <row r="103" spans="1:9" ht="28.5">
      <c r="A103" s="49" t="s">
        <v>90</v>
      </c>
      <c r="B103" s="50" t="s">
        <v>19</v>
      </c>
      <c r="C103" s="4" t="s">
        <v>99</v>
      </c>
      <c r="D103" s="50" t="s">
        <v>102</v>
      </c>
      <c r="E103" s="4" t="s">
        <v>43</v>
      </c>
      <c r="F103" s="4" t="s">
        <v>48</v>
      </c>
      <c r="G103" s="4" t="s">
        <v>50</v>
      </c>
      <c r="H103" s="78">
        <v>0</v>
      </c>
      <c r="I103" s="78">
        <v>0</v>
      </c>
    </row>
    <row r="104" spans="1:9" ht="15">
      <c r="A104" s="49" t="s">
        <v>51</v>
      </c>
      <c r="B104" s="50" t="s">
        <v>19</v>
      </c>
      <c r="C104" s="4" t="s">
        <v>99</v>
      </c>
      <c r="D104" s="50" t="s">
        <v>102</v>
      </c>
      <c r="E104" s="4" t="s">
        <v>43</v>
      </c>
      <c r="F104" s="4" t="s">
        <v>52</v>
      </c>
      <c r="G104" s="55" t="s">
        <v>20</v>
      </c>
      <c r="H104" s="77">
        <v>0</v>
      </c>
      <c r="I104" s="77">
        <v>0</v>
      </c>
    </row>
    <row r="105" spans="1:9" ht="14.25">
      <c r="A105" s="49" t="s">
        <v>51</v>
      </c>
      <c r="B105" s="50" t="s">
        <v>19</v>
      </c>
      <c r="C105" s="4" t="s">
        <v>99</v>
      </c>
      <c r="D105" s="50" t="s">
        <v>102</v>
      </c>
      <c r="E105" s="4" t="s">
        <v>43</v>
      </c>
      <c r="F105" s="4" t="s">
        <v>52</v>
      </c>
      <c r="G105" s="4" t="s">
        <v>32</v>
      </c>
      <c r="H105" s="78">
        <v>0</v>
      </c>
      <c r="I105" s="78">
        <v>0</v>
      </c>
    </row>
    <row r="106" spans="1:9" ht="14.25">
      <c r="A106" s="49" t="s">
        <v>55</v>
      </c>
      <c r="B106" s="50" t="s">
        <v>19</v>
      </c>
      <c r="C106" s="4" t="s">
        <v>99</v>
      </c>
      <c r="D106" s="50" t="s">
        <v>102</v>
      </c>
      <c r="E106" s="4" t="s">
        <v>43</v>
      </c>
      <c r="F106" s="4" t="s">
        <v>56</v>
      </c>
      <c r="G106" s="4"/>
      <c r="H106" s="77">
        <v>0</v>
      </c>
      <c r="I106" s="77">
        <v>0</v>
      </c>
    </row>
    <row r="107" spans="1:9" ht="14.25">
      <c r="A107" s="49" t="s">
        <v>55</v>
      </c>
      <c r="B107" s="50" t="s">
        <v>19</v>
      </c>
      <c r="C107" s="4" t="s">
        <v>99</v>
      </c>
      <c r="D107" s="50" t="s">
        <v>102</v>
      </c>
      <c r="E107" s="4" t="s">
        <v>43</v>
      </c>
      <c r="F107" s="4" t="s">
        <v>56</v>
      </c>
      <c r="G107" s="4" t="s">
        <v>32</v>
      </c>
      <c r="H107" s="78">
        <v>0</v>
      </c>
      <c r="I107" s="78">
        <v>0</v>
      </c>
    </row>
    <row r="108" spans="1:9" ht="15">
      <c r="A108" s="49" t="s">
        <v>57</v>
      </c>
      <c r="B108" s="50" t="s">
        <v>19</v>
      </c>
      <c r="C108" s="4" t="s">
        <v>99</v>
      </c>
      <c r="D108" s="50" t="s">
        <v>102</v>
      </c>
      <c r="E108" s="4" t="s">
        <v>43</v>
      </c>
      <c r="F108" s="4" t="s">
        <v>58</v>
      </c>
      <c r="G108" s="55" t="s">
        <v>20</v>
      </c>
      <c r="H108" s="77">
        <v>0</v>
      </c>
      <c r="I108" s="77">
        <v>0</v>
      </c>
    </row>
    <row r="109" spans="1:9" ht="14.25">
      <c r="A109" s="49" t="s">
        <v>59</v>
      </c>
      <c r="B109" s="50" t="s">
        <v>19</v>
      </c>
      <c r="C109" s="4" t="s">
        <v>99</v>
      </c>
      <c r="D109" s="50" t="s">
        <v>102</v>
      </c>
      <c r="E109" s="4" t="s">
        <v>43</v>
      </c>
      <c r="F109" s="4" t="s">
        <v>58</v>
      </c>
      <c r="G109" s="4" t="s">
        <v>60</v>
      </c>
      <c r="H109" s="78">
        <v>0</v>
      </c>
      <c r="I109" s="78">
        <v>0</v>
      </c>
    </row>
    <row r="110" spans="1:9" ht="14.25">
      <c r="A110" s="51" t="s">
        <v>61</v>
      </c>
      <c r="B110" s="50" t="s">
        <v>19</v>
      </c>
      <c r="C110" s="4" t="s">
        <v>99</v>
      </c>
      <c r="D110" s="50" t="s">
        <v>102</v>
      </c>
      <c r="E110" s="4" t="s">
        <v>43</v>
      </c>
      <c r="F110" s="4" t="s">
        <v>58</v>
      </c>
      <c r="G110" s="4" t="s">
        <v>62</v>
      </c>
      <c r="H110" s="78">
        <v>0</v>
      </c>
      <c r="I110" s="78">
        <v>0</v>
      </c>
    </row>
    <row r="111" spans="1:9" ht="42.75">
      <c r="A111" s="47" t="s">
        <v>103</v>
      </c>
      <c r="B111" s="48" t="s">
        <v>19</v>
      </c>
      <c r="C111" s="48" t="s">
        <v>99</v>
      </c>
      <c r="D111" s="48" t="s">
        <v>104</v>
      </c>
      <c r="E111" s="48"/>
      <c r="F111" s="48"/>
      <c r="G111" s="54"/>
      <c r="H111" s="76">
        <f>H112</f>
        <v>52550</v>
      </c>
      <c r="I111" s="76">
        <f>I112</f>
        <v>50000</v>
      </c>
    </row>
    <row r="112" spans="1:9" ht="15">
      <c r="A112" s="49" t="s">
        <v>89</v>
      </c>
      <c r="B112" s="50" t="s">
        <v>19</v>
      </c>
      <c r="C112" s="4" t="s">
        <v>99</v>
      </c>
      <c r="D112" s="4" t="s">
        <v>104</v>
      </c>
      <c r="E112" s="4" t="s">
        <v>43</v>
      </c>
      <c r="F112" s="4" t="s">
        <v>48</v>
      </c>
      <c r="G112" s="55" t="s">
        <v>20</v>
      </c>
      <c r="H112" s="77">
        <f>H113</f>
        <v>52550</v>
      </c>
      <c r="I112" s="77">
        <f>I113</f>
        <v>50000</v>
      </c>
    </row>
    <row r="113" spans="1:9" ht="28.5">
      <c r="A113" s="51" t="s">
        <v>105</v>
      </c>
      <c r="B113" s="50" t="s">
        <v>19</v>
      </c>
      <c r="C113" s="50" t="s">
        <v>99</v>
      </c>
      <c r="D113" s="50" t="s">
        <v>104</v>
      </c>
      <c r="E113" s="4" t="s">
        <v>43</v>
      </c>
      <c r="F113" s="50" t="s">
        <v>48</v>
      </c>
      <c r="G113" s="50" t="s">
        <v>106</v>
      </c>
      <c r="H113" s="78">
        <f>I113*1.051</f>
        <v>52550</v>
      </c>
      <c r="I113" s="78">
        <v>50000</v>
      </c>
    </row>
    <row r="114" spans="1:9" ht="15">
      <c r="A114" s="51" t="s">
        <v>51</v>
      </c>
      <c r="B114" s="50" t="s">
        <v>19</v>
      </c>
      <c r="C114" s="50" t="s">
        <v>99</v>
      </c>
      <c r="D114" s="50" t="s">
        <v>104</v>
      </c>
      <c r="E114" s="4" t="s">
        <v>43</v>
      </c>
      <c r="F114" s="50" t="s">
        <v>52</v>
      </c>
      <c r="G114" s="59" t="s">
        <v>20</v>
      </c>
      <c r="H114" s="77">
        <v>0</v>
      </c>
      <c r="I114" s="77">
        <v>0</v>
      </c>
    </row>
    <row r="115" spans="1:9" ht="28.5">
      <c r="A115" s="51" t="s">
        <v>105</v>
      </c>
      <c r="B115" s="50" t="s">
        <v>19</v>
      </c>
      <c r="C115" s="50" t="s">
        <v>99</v>
      </c>
      <c r="D115" s="50" t="s">
        <v>104</v>
      </c>
      <c r="E115" s="4" t="s">
        <v>43</v>
      </c>
      <c r="F115" s="50" t="s">
        <v>52</v>
      </c>
      <c r="G115" s="50" t="s">
        <v>106</v>
      </c>
      <c r="H115" s="78">
        <v>0</v>
      </c>
      <c r="I115" s="78">
        <v>0</v>
      </c>
    </row>
    <row r="116" spans="1:9" ht="15">
      <c r="A116" s="51" t="s">
        <v>55</v>
      </c>
      <c r="B116" s="50" t="s">
        <v>19</v>
      </c>
      <c r="C116" s="50" t="s">
        <v>99</v>
      </c>
      <c r="D116" s="50" t="s">
        <v>104</v>
      </c>
      <c r="E116" s="4" t="s">
        <v>43</v>
      </c>
      <c r="F116" s="50" t="s">
        <v>56</v>
      </c>
      <c r="G116" s="59" t="s">
        <v>20</v>
      </c>
      <c r="H116" s="77">
        <v>0</v>
      </c>
      <c r="I116" s="77">
        <v>0</v>
      </c>
    </row>
    <row r="117" spans="1:9" ht="14.25">
      <c r="A117" s="49" t="s">
        <v>55</v>
      </c>
      <c r="B117" s="50" t="s">
        <v>19</v>
      </c>
      <c r="C117" s="50" t="s">
        <v>99</v>
      </c>
      <c r="D117" s="50" t="s">
        <v>104</v>
      </c>
      <c r="E117" s="4" t="s">
        <v>43</v>
      </c>
      <c r="F117" s="50" t="s">
        <v>56</v>
      </c>
      <c r="G117" s="50" t="s">
        <v>32</v>
      </c>
      <c r="H117" s="78">
        <v>0</v>
      </c>
      <c r="I117" s="78">
        <v>0</v>
      </c>
    </row>
    <row r="118" spans="1:9" ht="15">
      <c r="A118" s="51" t="s">
        <v>57</v>
      </c>
      <c r="B118" s="50" t="s">
        <v>19</v>
      </c>
      <c r="C118" s="50" t="s">
        <v>99</v>
      </c>
      <c r="D118" s="50" t="s">
        <v>104</v>
      </c>
      <c r="E118" s="4" t="s">
        <v>43</v>
      </c>
      <c r="F118" s="50" t="s">
        <v>58</v>
      </c>
      <c r="G118" s="60"/>
      <c r="H118" s="86">
        <v>0</v>
      </c>
      <c r="I118" s="86">
        <v>0</v>
      </c>
    </row>
    <row r="119" spans="1:9" ht="14.25">
      <c r="A119" s="51" t="s">
        <v>61</v>
      </c>
      <c r="B119" s="50" t="s">
        <v>19</v>
      </c>
      <c r="C119" s="50" t="s">
        <v>99</v>
      </c>
      <c r="D119" s="50" t="s">
        <v>104</v>
      </c>
      <c r="E119" s="4" t="s">
        <v>43</v>
      </c>
      <c r="F119" s="50" t="s">
        <v>58</v>
      </c>
      <c r="G119" s="50" t="s">
        <v>62</v>
      </c>
      <c r="H119" s="87">
        <v>0</v>
      </c>
      <c r="I119" s="87">
        <v>0</v>
      </c>
    </row>
    <row r="120" spans="1:9" ht="14.25">
      <c r="A120" s="57" t="s">
        <v>107</v>
      </c>
      <c r="B120" s="56" t="s">
        <v>19</v>
      </c>
      <c r="C120" s="56" t="s">
        <v>108</v>
      </c>
      <c r="D120" s="56"/>
      <c r="E120" s="56"/>
      <c r="F120" s="56"/>
      <c r="G120" s="56"/>
      <c r="H120" s="79">
        <f>H121+H174</f>
        <v>966033</v>
      </c>
      <c r="I120" s="79">
        <f>I121+I174</f>
        <v>941366</v>
      </c>
    </row>
    <row r="121" spans="1:9" ht="14.25">
      <c r="A121" s="61" t="s">
        <v>109</v>
      </c>
      <c r="B121" s="44" t="s">
        <v>19</v>
      </c>
      <c r="C121" s="44" t="s">
        <v>110</v>
      </c>
      <c r="D121" s="44"/>
      <c r="E121" s="44"/>
      <c r="F121" s="44"/>
      <c r="G121" s="44"/>
      <c r="H121" s="74">
        <f>H122+H149</f>
        <v>906533</v>
      </c>
      <c r="I121" s="74">
        <f>I122+I149</f>
        <v>881866</v>
      </c>
    </row>
    <row r="122" spans="1:9" ht="42.75">
      <c r="A122" s="62" t="s">
        <v>111</v>
      </c>
      <c r="B122" s="48" t="s">
        <v>19</v>
      </c>
      <c r="C122" s="48" t="s">
        <v>110</v>
      </c>
      <c r="D122" s="48" t="s">
        <v>112</v>
      </c>
      <c r="E122" s="48"/>
      <c r="F122" s="48"/>
      <c r="G122" s="48"/>
      <c r="H122" s="76">
        <f>H123+H125+H127+H129+H131+H133+H135+H137+H140+H142+H144+H146</f>
        <v>599494</v>
      </c>
      <c r="I122" s="76">
        <f>I123+I125+I127+I129+I131+I133+I135+I137+I140+I142+I144+I146</f>
        <v>597913</v>
      </c>
    </row>
    <row r="123" spans="1:9" ht="14.25">
      <c r="A123" s="8" t="s">
        <v>29</v>
      </c>
      <c r="B123" s="50" t="s">
        <v>19</v>
      </c>
      <c r="C123" s="50" t="s">
        <v>110</v>
      </c>
      <c r="D123" s="50" t="s">
        <v>112</v>
      </c>
      <c r="E123" s="4" t="s">
        <v>113</v>
      </c>
      <c r="F123" s="4" t="s">
        <v>31</v>
      </c>
      <c r="G123" s="4"/>
      <c r="H123" s="77">
        <f>H124</f>
        <v>435417</v>
      </c>
      <c r="I123" s="77">
        <f>I124</f>
        <v>435417</v>
      </c>
    </row>
    <row r="124" spans="1:9" ht="14.25">
      <c r="A124" s="8" t="s">
        <v>29</v>
      </c>
      <c r="B124" s="50" t="s">
        <v>19</v>
      </c>
      <c r="C124" s="50" t="s">
        <v>110</v>
      </c>
      <c r="D124" s="50" t="s">
        <v>112</v>
      </c>
      <c r="E124" s="4" t="s">
        <v>113</v>
      </c>
      <c r="F124" s="4" t="s">
        <v>31</v>
      </c>
      <c r="G124" s="4" t="s">
        <v>32</v>
      </c>
      <c r="H124" s="78">
        <v>435417</v>
      </c>
      <c r="I124" s="78">
        <v>435417</v>
      </c>
    </row>
    <row r="125" spans="1:9" ht="14.25">
      <c r="A125" s="8" t="s">
        <v>33</v>
      </c>
      <c r="B125" s="50" t="s">
        <v>19</v>
      </c>
      <c r="C125" s="50" t="s">
        <v>110</v>
      </c>
      <c r="D125" s="50" t="s">
        <v>112</v>
      </c>
      <c r="E125" s="4" t="s">
        <v>114</v>
      </c>
      <c r="F125" s="4" t="s">
        <v>35</v>
      </c>
      <c r="G125" s="4"/>
      <c r="H125" s="77">
        <v>0</v>
      </c>
      <c r="I125" s="77">
        <v>0</v>
      </c>
    </row>
    <row r="126" spans="1:9" ht="14.25">
      <c r="A126" s="8" t="s">
        <v>33</v>
      </c>
      <c r="B126" s="50" t="s">
        <v>19</v>
      </c>
      <c r="C126" s="50" t="s">
        <v>110</v>
      </c>
      <c r="D126" s="50" t="s">
        <v>112</v>
      </c>
      <c r="E126" s="4" t="s">
        <v>114</v>
      </c>
      <c r="F126" s="4" t="s">
        <v>35</v>
      </c>
      <c r="G126" s="4" t="s">
        <v>32</v>
      </c>
      <c r="H126" s="78">
        <v>0</v>
      </c>
      <c r="I126" s="78">
        <v>0</v>
      </c>
    </row>
    <row r="127" spans="1:9" ht="14.25">
      <c r="A127" s="8" t="s">
        <v>115</v>
      </c>
      <c r="B127" s="50" t="s">
        <v>19</v>
      </c>
      <c r="C127" s="50" t="s">
        <v>110</v>
      </c>
      <c r="D127" s="50" t="s">
        <v>112</v>
      </c>
      <c r="E127" s="4" t="s">
        <v>113</v>
      </c>
      <c r="F127" s="4" t="s">
        <v>37</v>
      </c>
      <c r="G127" s="4"/>
      <c r="H127" s="77">
        <f>H128</f>
        <v>131496</v>
      </c>
      <c r="I127" s="77">
        <f>I128</f>
        <v>131496</v>
      </c>
    </row>
    <row r="128" spans="1:9" ht="14.25">
      <c r="A128" s="8" t="s">
        <v>115</v>
      </c>
      <c r="B128" s="50" t="s">
        <v>19</v>
      </c>
      <c r="C128" s="50" t="s">
        <v>110</v>
      </c>
      <c r="D128" s="50" t="s">
        <v>112</v>
      </c>
      <c r="E128" s="4" t="s">
        <v>113</v>
      </c>
      <c r="F128" s="4" t="s">
        <v>37</v>
      </c>
      <c r="G128" s="4" t="s">
        <v>32</v>
      </c>
      <c r="H128" s="78">
        <v>131496</v>
      </c>
      <c r="I128" s="78">
        <v>131496</v>
      </c>
    </row>
    <row r="129" spans="1:9" ht="14.25">
      <c r="A129" s="8" t="s">
        <v>42</v>
      </c>
      <c r="B129" s="50" t="s">
        <v>19</v>
      </c>
      <c r="C129" s="50" t="s">
        <v>110</v>
      </c>
      <c r="D129" s="50" t="s">
        <v>112</v>
      </c>
      <c r="E129" s="4" t="s">
        <v>43</v>
      </c>
      <c r="F129" s="4" t="s">
        <v>44</v>
      </c>
      <c r="G129" s="4"/>
      <c r="H129" s="77">
        <v>0</v>
      </c>
      <c r="I129" s="77">
        <v>0</v>
      </c>
    </row>
    <row r="130" spans="1:9" ht="14.25">
      <c r="A130" s="8" t="s">
        <v>42</v>
      </c>
      <c r="B130" s="50" t="s">
        <v>19</v>
      </c>
      <c r="C130" s="50" t="s">
        <v>110</v>
      </c>
      <c r="D130" s="50" t="s">
        <v>112</v>
      </c>
      <c r="E130" s="4" t="s">
        <v>43</v>
      </c>
      <c r="F130" s="4" t="s">
        <v>44</v>
      </c>
      <c r="G130" s="4" t="s">
        <v>32</v>
      </c>
      <c r="H130" s="78">
        <v>0</v>
      </c>
      <c r="I130" s="78">
        <v>0</v>
      </c>
    </row>
    <row r="131" spans="1:9" ht="14.25">
      <c r="A131" s="8" t="s">
        <v>116</v>
      </c>
      <c r="B131" s="50" t="s">
        <v>19</v>
      </c>
      <c r="C131" s="50" t="s">
        <v>110</v>
      </c>
      <c r="D131" s="50" t="s">
        <v>112</v>
      </c>
      <c r="E131" s="4" t="s">
        <v>43</v>
      </c>
      <c r="F131" s="4" t="s">
        <v>46</v>
      </c>
      <c r="G131" s="4"/>
      <c r="H131" s="77">
        <f>H132</f>
        <v>5255</v>
      </c>
      <c r="I131" s="77">
        <f>I132</f>
        <v>5000</v>
      </c>
    </row>
    <row r="132" spans="1:9" ht="14.25">
      <c r="A132" s="8" t="s">
        <v>116</v>
      </c>
      <c r="B132" s="50" t="s">
        <v>19</v>
      </c>
      <c r="C132" s="50" t="s">
        <v>110</v>
      </c>
      <c r="D132" s="50" t="s">
        <v>112</v>
      </c>
      <c r="E132" s="4" t="s">
        <v>43</v>
      </c>
      <c r="F132" s="4" t="s">
        <v>46</v>
      </c>
      <c r="G132" s="4" t="s">
        <v>32</v>
      </c>
      <c r="H132" s="78">
        <f>I132*1.051</f>
        <v>5255</v>
      </c>
      <c r="I132" s="78">
        <v>5000</v>
      </c>
    </row>
    <row r="133" spans="1:9" ht="14.25">
      <c r="A133" s="8" t="s">
        <v>117</v>
      </c>
      <c r="B133" s="50" t="s">
        <v>19</v>
      </c>
      <c r="C133" s="50" t="s">
        <v>110</v>
      </c>
      <c r="D133" s="50" t="s">
        <v>112</v>
      </c>
      <c r="E133" s="4" t="s">
        <v>43</v>
      </c>
      <c r="F133" s="4" t="s">
        <v>118</v>
      </c>
      <c r="G133" s="4"/>
      <c r="H133" s="77">
        <v>0</v>
      </c>
      <c r="I133" s="77">
        <v>0</v>
      </c>
    </row>
    <row r="134" spans="1:9" ht="14.25">
      <c r="A134" s="51" t="s">
        <v>119</v>
      </c>
      <c r="B134" s="50" t="s">
        <v>19</v>
      </c>
      <c r="C134" s="50" t="s">
        <v>110</v>
      </c>
      <c r="D134" s="50" t="s">
        <v>112</v>
      </c>
      <c r="E134" s="4" t="s">
        <v>43</v>
      </c>
      <c r="F134" s="4" t="s">
        <v>118</v>
      </c>
      <c r="G134" s="4" t="s">
        <v>32</v>
      </c>
      <c r="H134" s="78">
        <v>0</v>
      </c>
      <c r="I134" s="78">
        <v>0</v>
      </c>
    </row>
    <row r="135" spans="1:9" ht="14.25">
      <c r="A135" s="8" t="s">
        <v>120</v>
      </c>
      <c r="B135" s="50" t="s">
        <v>19</v>
      </c>
      <c r="C135" s="50" t="s">
        <v>110</v>
      </c>
      <c r="D135" s="50" t="s">
        <v>112</v>
      </c>
      <c r="E135" s="4" t="s">
        <v>43</v>
      </c>
      <c r="F135" s="4" t="s">
        <v>121</v>
      </c>
      <c r="G135" s="4"/>
      <c r="H135" s="77">
        <v>0</v>
      </c>
      <c r="I135" s="77">
        <v>0</v>
      </c>
    </row>
    <row r="136" spans="1:9" ht="14.25">
      <c r="A136" s="8" t="s">
        <v>120</v>
      </c>
      <c r="B136" s="50" t="s">
        <v>19</v>
      </c>
      <c r="C136" s="50" t="s">
        <v>110</v>
      </c>
      <c r="D136" s="50" t="s">
        <v>112</v>
      </c>
      <c r="E136" s="4" t="s">
        <v>43</v>
      </c>
      <c r="F136" s="4" t="s">
        <v>121</v>
      </c>
      <c r="G136" s="4" t="s">
        <v>32</v>
      </c>
      <c r="H136" s="78">
        <v>0</v>
      </c>
      <c r="I136" s="78">
        <v>0</v>
      </c>
    </row>
    <row r="137" spans="1:9" ht="14.25">
      <c r="A137" s="8" t="s">
        <v>47</v>
      </c>
      <c r="B137" s="50" t="s">
        <v>19</v>
      </c>
      <c r="C137" s="50" t="s">
        <v>110</v>
      </c>
      <c r="D137" s="50" t="s">
        <v>112</v>
      </c>
      <c r="E137" s="4" t="s">
        <v>43</v>
      </c>
      <c r="F137" s="4" t="s">
        <v>48</v>
      </c>
      <c r="G137" s="4"/>
      <c r="H137" s="77">
        <v>0</v>
      </c>
      <c r="I137" s="77">
        <v>0</v>
      </c>
    </row>
    <row r="138" spans="1:9" ht="14.25">
      <c r="A138" s="8" t="s">
        <v>122</v>
      </c>
      <c r="B138" s="50" t="s">
        <v>19</v>
      </c>
      <c r="C138" s="50" t="s">
        <v>110</v>
      </c>
      <c r="D138" s="50" t="s">
        <v>112</v>
      </c>
      <c r="E138" s="4" t="s">
        <v>43</v>
      </c>
      <c r="F138" s="4" t="s">
        <v>48</v>
      </c>
      <c r="G138" s="4" t="s">
        <v>123</v>
      </c>
      <c r="H138" s="78">
        <v>0</v>
      </c>
      <c r="I138" s="78">
        <v>0</v>
      </c>
    </row>
    <row r="139" spans="1:9" ht="28.5">
      <c r="A139" s="49" t="s">
        <v>90</v>
      </c>
      <c r="B139" s="50" t="s">
        <v>19</v>
      </c>
      <c r="C139" s="50" t="s">
        <v>110</v>
      </c>
      <c r="D139" s="50" t="s">
        <v>112</v>
      </c>
      <c r="E139" s="4" t="s">
        <v>43</v>
      </c>
      <c r="F139" s="4" t="s">
        <v>48</v>
      </c>
      <c r="G139" s="4" t="s">
        <v>50</v>
      </c>
      <c r="H139" s="78">
        <v>0</v>
      </c>
      <c r="I139" s="78">
        <v>0</v>
      </c>
    </row>
    <row r="140" spans="1:9" ht="14.25">
      <c r="A140" s="8" t="s">
        <v>124</v>
      </c>
      <c r="B140" s="50" t="s">
        <v>19</v>
      </c>
      <c r="C140" s="50" t="s">
        <v>110</v>
      </c>
      <c r="D140" s="50" t="s">
        <v>112</v>
      </c>
      <c r="E140" s="4" t="s">
        <v>43</v>
      </c>
      <c r="F140" s="4" t="s">
        <v>52</v>
      </c>
      <c r="G140" s="4"/>
      <c r="H140" s="77">
        <f>H141</f>
        <v>5255</v>
      </c>
      <c r="I140" s="77">
        <f>I141</f>
        <v>5000</v>
      </c>
    </row>
    <row r="141" spans="1:9" ht="14.25">
      <c r="A141" s="8" t="s">
        <v>124</v>
      </c>
      <c r="B141" s="50" t="s">
        <v>19</v>
      </c>
      <c r="C141" s="50" t="s">
        <v>110</v>
      </c>
      <c r="D141" s="50" t="s">
        <v>112</v>
      </c>
      <c r="E141" s="4" t="s">
        <v>43</v>
      </c>
      <c r="F141" s="4" t="s">
        <v>52</v>
      </c>
      <c r="G141" s="4" t="s">
        <v>32</v>
      </c>
      <c r="H141" s="78">
        <f>I141*1.051</f>
        <v>5255</v>
      </c>
      <c r="I141" s="78">
        <v>5000</v>
      </c>
    </row>
    <row r="142" spans="1:9" ht="14.25">
      <c r="A142" s="8" t="s">
        <v>53</v>
      </c>
      <c r="B142" s="50" t="s">
        <v>19</v>
      </c>
      <c r="C142" s="50" t="s">
        <v>110</v>
      </c>
      <c r="D142" s="50" t="s">
        <v>112</v>
      </c>
      <c r="E142" s="4" t="s">
        <v>43</v>
      </c>
      <c r="F142" s="4" t="s">
        <v>54</v>
      </c>
      <c r="G142" s="4"/>
      <c r="H142" s="77">
        <f>H143</f>
        <v>1051</v>
      </c>
      <c r="I142" s="77">
        <f>I143</f>
        <v>1000</v>
      </c>
    </row>
    <row r="143" spans="1:9" ht="14.25">
      <c r="A143" s="8" t="s">
        <v>53</v>
      </c>
      <c r="B143" s="50" t="s">
        <v>19</v>
      </c>
      <c r="C143" s="50" t="s">
        <v>110</v>
      </c>
      <c r="D143" s="50" t="s">
        <v>112</v>
      </c>
      <c r="E143" s="4" t="s">
        <v>43</v>
      </c>
      <c r="F143" s="4" t="s">
        <v>54</v>
      </c>
      <c r="G143" s="4" t="s">
        <v>32</v>
      </c>
      <c r="H143" s="78">
        <f>I143*1.051</f>
        <v>1051</v>
      </c>
      <c r="I143" s="78">
        <v>1000</v>
      </c>
    </row>
    <row r="144" spans="1:9" ht="14.25">
      <c r="A144" s="8" t="s">
        <v>55</v>
      </c>
      <c r="B144" s="50" t="s">
        <v>19</v>
      </c>
      <c r="C144" s="50" t="s">
        <v>110</v>
      </c>
      <c r="D144" s="50" t="s">
        <v>112</v>
      </c>
      <c r="E144" s="4" t="s">
        <v>43</v>
      </c>
      <c r="F144" s="4" t="s">
        <v>56</v>
      </c>
      <c r="G144" s="4"/>
      <c r="H144" s="77">
        <v>0</v>
      </c>
      <c r="I144" s="77">
        <v>0</v>
      </c>
    </row>
    <row r="145" spans="1:9" ht="14.25">
      <c r="A145" s="8" t="s">
        <v>55</v>
      </c>
      <c r="B145" s="50" t="s">
        <v>19</v>
      </c>
      <c r="C145" s="50" t="s">
        <v>110</v>
      </c>
      <c r="D145" s="50" t="s">
        <v>112</v>
      </c>
      <c r="E145" s="4" t="s">
        <v>43</v>
      </c>
      <c r="F145" s="4" t="s">
        <v>56</v>
      </c>
      <c r="G145" s="4" t="s">
        <v>32</v>
      </c>
      <c r="H145" s="78">
        <v>0</v>
      </c>
      <c r="I145" s="78">
        <v>0</v>
      </c>
    </row>
    <row r="146" spans="1:9" ht="14.25">
      <c r="A146" s="8" t="s">
        <v>57</v>
      </c>
      <c r="B146" s="50" t="s">
        <v>19</v>
      </c>
      <c r="C146" s="50" t="s">
        <v>110</v>
      </c>
      <c r="D146" s="50" t="s">
        <v>112</v>
      </c>
      <c r="E146" s="4" t="s">
        <v>43</v>
      </c>
      <c r="F146" s="4" t="s">
        <v>58</v>
      </c>
      <c r="G146" s="4"/>
      <c r="H146" s="77">
        <f>H147+H148</f>
        <v>21020</v>
      </c>
      <c r="I146" s="77">
        <v>20000</v>
      </c>
    </row>
    <row r="147" spans="1:9" ht="14.25">
      <c r="A147" s="8" t="s">
        <v>61</v>
      </c>
      <c r="B147" s="50" t="s">
        <v>19</v>
      </c>
      <c r="C147" s="50" t="s">
        <v>110</v>
      </c>
      <c r="D147" s="50" t="s">
        <v>112</v>
      </c>
      <c r="E147" s="4" t="s">
        <v>43</v>
      </c>
      <c r="F147" s="4" t="s">
        <v>58</v>
      </c>
      <c r="G147" s="4" t="s">
        <v>62</v>
      </c>
      <c r="H147" s="78">
        <v>0</v>
      </c>
      <c r="I147" s="78">
        <v>0</v>
      </c>
    </row>
    <row r="148" spans="1:9" ht="14.25">
      <c r="A148" s="51" t="s">
        <v>63</v>
      </c>
      <c r="B148" s="50" t="s">
        <v>19</v>
      </c>
      <c r="C148" s="50" t="s">
        <v>110</v>
      </c>
      <c r="D148" s="50" t="s">
        <v>112</v>
      </c>
      <c r="E148" s="4" t="s">
        <v>43</v>
      </c>
      <c r="F148" s="4" t="s">
        <v>58</v>
      </c>
      <c r="G148" s="4" t="s">
        <v>64</v>
      </c>
      <c r="H148" s="78">
        <f>I148*1.051</f>
        <v>21020</v>
      </c>
      <c r="I148" s="78">
        <v>20000</v>
      </c>
    </row>
    <row r="149" spans="1:9" ht="28.5">
      <c r="A149" s="62" t="s">
        <v>125</v>
      </c>
      <c r="B149" s="48" t="s">
        <v>19</v>
      </c>
      <c r="C149" s="48" t="s">
        <v>110</v>
      </c>
      <c r="D149" s="48" t="s">
        <v>126</v>
      </c>
      <c r="E149" s="48"/>
      <c r="F149" s="48"/>
      <c r="G149" s="48"/>
      <c r="H149" s="76">
        <f>H150+H152+H154+H156+H158+H160+H162+H164+H166+H168+H172</f>
        <v>307039</v>
      </c>
      <c r="I149" s="76">
        <f>I150+I152+I154+I156+I158+I160+I162+I164+I166+I168+I172</f>
        <v>283953</v>
      </c>
    </row>
    <row r="150" spans="1:9" ht="14.25">
      <c r="A150" s="8" t="s">
        <v>29</v>
      </c>
      <c r="B150" s="50" t="s">
        <v>19</v>
      </c>
      <c r="C150" s="50" t="s">
        <v>110</v>
      </c>
      <c r="D150" s="50" t="s">
        <v>126</v>
      </c>
      <c r="E150" s="4" t="s">
        <v>113</v>
      </c>
      <c r="F150" s="4" t="s">
        <v>31</v>
      </c>
      <c r="G150" s="4"/>
      <c r="H150" s="77">
        <f>H151</f>
        <v>208451</v>
      </c>
      <c r="I150" s="77">
        <f>I151</f>
        <v>208451</v>
      </c>
    </row>
    <row r="151" spans="1:11" ht="14.25">
      <c r="A151" s="8" t="s">
        <v>29</v>
      </c>
      <c r="B151" s="50" t="s">
        <v>19</v>
      </c>
      <c r="C151" s="50" t="s">
        <v>110</v>
      </c>
      <c r="D151" s="50" t="s">
        <v>126</v>
      </c>
      <c r="E151" s="4" t="s">
        <v>113</v>
      </c>
      <c r="F151" s="4" t="s">
        <v>31</v>
      </c>
      <c r="G151" s="4" t="s">
        <v>32</v>
      </c>
      <c r="H151" s="78">
        <v>208451</v>
      </c>
      <c r="I151" s="78">
        <v>208451</v>
      </c>
      <c r="J151">
        <v>12</v>
      </c>
      <c r="K151">
        <f>I151*J151</f>
        <v>2501412</v>
      </c>
    </row>
    <row r="152" spans="1:9" ht="14.25">
      <c r="A152" s="8" t="s">
        <v>33</v>
      </c>
      <c r="B152" s="50" t="s">
        <v>19</v>
      </c>
      <c r="C152" s="50" t="s">
        <v>110</v>
      </c>
      <c r="D152" s="50" t="s">
        <v>126</v>
      </c>
      <c r="E152" s="4" t="s">
        <v>114</v>
      </c>
      <c r="F152" s="4" t="s">
        <v>35</v>
      </c>
      <c r="G152" s="4"/>
      <c r="H152" s="77">
        <v>1000</v>
      </c>
      <c r="I152" s="77">
        <v>1000</v>
      </c>
    </row>
    <row r="153" spans="1:9" ht="14.25">
      <c r="A153" s="8" t="s">
        <v>33</v>
      </c>
      <c r="B153" s="50" t="s">
        <v>19</v>
      </c>
      <c r="C153" s="50" t="s">
        <v>110</v>
      </c>
      <c r="D153" s="50" t="s">
        <v>126</v>
      </c>
      <c r="E153" s="4" t="s">
        <v>114</v>
      </c>
      <c r="F153" s="4" t="s">
        <v>35</v>
      </c>
      <c r="G153" s="4" t="s">
        <v>32</v>
      </c>
      <c r="H153" s="78">
        <v>1000</v>
      </c>
      <c r="I153" s="78">
        <v>1000</v>
      </c>
    </row>
    <row r="154" spans="1:9" ht="14.25">
      <c r="A154" s="8" t="s">
        <v>115</v>
      </c>
      <c r="B154" s="50" t="s">
        <v>19</v>
      </c>
      <c r="C154" s="50" t="s">
        <v>110</v>
      </c>
      <c r="D154" s="50" t="s">
        <v>126</v>
      </c>
      <c r="E154" s="4" t="s">
        <v>113</v>
      </c>
      <c r="F154" s="4" t="s">
        <v>37</v>
      </c>
      <c r="G154" s="4"/>
      <c r="H154" s="77">
        <f>H155</f>
        <v>62952</v>
      </c>
      <c r="I154" s="77">
        <f>I155</f>
        <v>62952</v>
      </c>
    </row>
    <row r="155" spans="1:9" ht="14.25">
      <c r="A155" s="8" t="s">
        <v>115</v>
      </c>
      <c r="B155" s="50" t="s">
        <v>19</v>
      </c>
      <c r="C155" s="50" t="s">
        <v>110</v>
      </c>
      <c r="D155" s="50" t="s">
        <v>126</v>
      </c>
      <c r="E155" s="4" t="s">
        <v>113</v>
      </c>
      <c r="F155" s="4" t="s">
        <v>37</v>
      </c>
      <c r="G155" s="4" t="s">
        <v>32</v>
      </c>
      <c r="H155" s="78">
        <v>62952</v>
      </c>
      <c r="I155" s="78">
        <v>62952</v>
      </c>
    </row>
    <row r="156" spans="1:9" ht="14.25">
      <c r="A156" s="8" t="s">
        <v>42</v>
      </c>
      <c r="B156" s="50" t="s">
        <v>19</v>
      </c>
      <c r="C156" s="50" t="s">
        <v>110</v>
      </c>
      <c r="D156" s="50" t="s">
        <v>126</v>
      </c>
      <c r="E156" s="4" t="s">
        <v>43</v>
      </c>
      <c r="F156" s="4" t="s">
        <v>44</v>
      </c>
      <c r="G156" s="4"/>
      <c r="H156" s="77">
        <v>0</v>
      </c>
      <c r="I156" s="77">
        <v>0</v>
      </c>
    </row>
    <row r="157" spans="1:9" ht="14.25">
      <c r="A157" s="8" t="s">
        <v>42</v>
      </c>
      <c r="B157" s="50" t="s">
        <v>19</v>
      </c>
      <c r="C157" s="50" t="s">
        <v>110</v>
      </c>
      <c r="D157" s="50" t="s">
        <v>126</v>
      </c>
      <c r="E157" s="4" t="s">
        <v>43</v>
      </c>
      <c r="F157" s="4" t="s">
        <v>44</v>
      </c>
      <c r="G157" s="4" t="s">
        <v>32</v>
      </c>
      <c r="H157" s="78">
        <v>0</v>
      </c>
      <c r="I157" s="78">
        <v>0</v>
      </c>
    </row>
    <row r="158" spans="1:9" ht="14.25">
      <c r="A158" s="8" t="s">
        <v>116</v>
      </c>
      <c r="B158" s="50" t="s">
        <v>19</v>
      </c>
      <c r="C158" s="50" t="s">
        <v>110</v>
      </c>
      <c r="D158" s="50" t="s">
        <v>126</v>
      </c>
      <c r="E158" s="4" t="s">
        <v>43</v>
      </c>
      <c r="F158" s="4" t="s">
        <v>46</v>
      </c>
      <c r="G158" s="4"/>
      <c r="H158" s="77">
        <f>H159</f>
        <v>525</v>
      </c>
      <c r="I158" s="77">
        <f>I159</f>
        <v>550</v>
      </c>
    </row>
    <row r="159" spans="1:9" ht="14.25">
      <c r="A159" s="8" t="s">
        <v>116</v>
      </c>
      <c r="B159" s="50" t="s">
        <v>19</v>
      </c>
      <c r="C159" s="50" t="s">
        <v>110</v>
      </c>
      <c r="D159" s="50" t="s">
        <v>126</v>
      </c>
      <c r="E159" s="4" t="s">
        <v>43</v>
      </c>
      <c r="F159" s="4" t="s">
        <v>46</v>
      </c>
      <c r="G159" s="4" t="s">
        <v>32</v>
      </c>
      <c r="H159" s="78">
        <v>525</v>
      </c>
      <c r="I159" s="78">
        <v>550</v>
      </c>
    </row>
    <row r="160" spans="1:9" ht="14.25">
      <c r="A160" s="8" t="s">
        <v>117</v>
      </c>
      <c r="B160" s="50" t="s">
        <v>19</v>
      </c>
      <c r="C160" s="50" t="s">
        <v>110</v>
      </c>
      <c r="D160" s="50" t="s">
        <v>126</v>
      </c>
      <c r="E160" s="4" t="s">
        <v>43</v>
      </c>
      <c r="F160" s="4" t="s">
        <v>118</v>
      </c>
      <c r="G160" s="4"/>
      <c r="H160" s="77">
        <f>H161</f>
        <v>0</v>
      </c>
      <c r="I160" s="77">
        <f>I161</f>
        <v>0</v>
      </c>
    </row>
    <row r="161" spans="1:9" ht="14.25">
      <c r="A161" s="51" t="s">
        <v>119</v>
      </c>
      <c r="B161" s="50" t="s">
        <v>19</v>
      </c>
      <c r="C161" s="50" t="s">
        <v>110</v>
      </c>
      <c r="D161" s="50" t="s">
        <v>126</v>
      </c>
      <c r="E161" s="4" t="s">
        <v>43</v>
      </c>
      <c r="F161" s="4" t="s">
        <v>118</v>
      </c>
      <c r="G161" s="4" t="s">
        <v>32</v>
      </c>
      <c r="H161" s="78">
        <v>0</v>
      </c>
      <c r="I161" s="78">
        <v>0</v>
      </c>
    </row>
    <row r="162" spans="1:9" ht="14.25">
      <c r="A162" s="8" t="s">
        <v>120</v>
      </c>
      <c r="B162" s="50" t="s">
        <v>19</v>
      </c>
      <c r="C162" s="50" t="s">
        <v>110</v>
      </c>
      <c r="D162" s="50" t="s">
        <v>126</v>
      </c>
      <c r="E162" s="4" t="s">
        <v>43</v>
      </c>
      <c r="F162" s="4" t="s">
        <v>121</v>
      </c>
      <c r="G162" s="4"/>
      <c r="H162" s="77">
        <v>0</v>
      </c>
      <c r="I162" s="77">
        <v>0</v>
      </c>
    </row>
    <row r="163" spans="1:9" ht="14.25">
      <c r="A163" s="8" t="s">
        <v>120</v>
      </c>
      <c r="B163" s="50" t="s">
        <v>19</v>
      </c>
      <c r="C163" s="50" t="s">
        <v>110</v>
      </c>
      <c r="D163" s="50" t="s">
        <v>126</v>
      </c>
      <c r="E163" s="4" t="s">
        <v>43</v>
      </c>
      <c r="F163" s="4" t="s">
        <v>121</v>
      </c>
      <c r="G163" s="4" t="s">
        <v>32</v>
      </c>
      <c r="H163" s="78">
        <v>0</v>
      </c>
      <c r="I163" s="78">
        <v>0</v>
      </c>
    </row>
    <row r="164" spans="1:9" ht="14.25">
      <c r="A164" s="8" t="s">
        <v>47</v>
      </c>
      <c r="B164" s="50" t="s">
        <v>19</v>
      </c>
      <c r="C164" s="50" t="s">
        <v>110</v>
      </c>
      <c r="D164" s="50" t="s">
        <v>126</v>
      </c>
      <c r="E164" s="4" t="s">
        <v>43</v>
      </c>
      <c r="F164" s="4" t="s">
        <v>48</v>
      </c>
      <c r="G164" s="4"/>
      <c r="H164" s="77">
        <f>H165</f>
        <v>22550</v>
      </c>
      <c r="I164" s="77">
        <f>I165</f>
        <v>0</v>
      </c>
    </row>
    <row r="165" spans="1:9" ht="28.5">
      <c r="A165" s="49" t="s">
        <v>90</v>
      </c>
      <c r="B165" s="50" t="s">
        <v>19</v>
      </c>
      <c r="C165" s="50" t="s">
        <v>110</v>
      </c>
      <c r="D165" s="50" t="s">
        <v>126</v>
      </c>
      <c r="E165" s="4" t="s">
        <v>43</v>
      </c>
      <c r="F165" s="4" t="s">
        <v>48</v>
      </c>
      <c r="G165" s="4" t="s">
        <v>50</v>
      </c>
      <c r="H165" s="78">
        <v>22550</v>
      </c>
      <c r="I165" s="78">
        <v>0</v>
      </c>
    </row>
    <row r="166" spans="1:9" ht="14.25">
      <c r="A166" s="8" t="s">
        <v>124</v>
      </c>
      <c r="B166" s="50" t="s">
        <v>19</v>
      </c>
      <c r="C166" s="50" t="s">
        <v>110</v>
      </c>
      <c r="D166" s="50" t="s">
        <v>126</v>
      </c>
      <c r="E166" s="4" t="s">
        <v>43</v>
      </c>
      <c r="F166" s="4" t="s">
        <v>52</v>
      </c>
      <c r="G166" s="4"/>
      <c r="H166" s="77">
        <f>H167</f>
        <v>0</v>
      </c>
      <c r="I166" s="77">
        <f>I167</f>
        <v>0</v>
      </c>
    </row>
    <row r="167" spans="1:9" ht="14.25">
      <c r="A167" s="8" t="s">
        <v>124</v>
      </c>
      <c r="B167" s="50" t="s">
        <v>19</v>
      </c>
      <c r="C167" s="50" t="s">
        <v>110</v>
      </c>
      <c r="D167" s="50" t="s">
        <v>126</v>
      </c>
      <c r="E167" s="4" t="s">
        <v>43</v>
      </c>
      <c r="F167" s="4" t="s">
        <v>52</v>
      </c>
      <c r="G167" s="4" t="s">
        <v>32</v>
      </c>
      <c r="H167" s="78">
        <f>I167*1.051</f>
        <v>0</v>
      </c>
      <c r="I167" s="78">
        <v>0</v>
      </c>
    </row>
    <row r="168" spans="1:9" ht="14.25">
      <c r="A168" s="8" t="s">
        <v>53</v>
      </c>
      <c r="B168" s="50" t="s">
        <v>19</v>
      </c>
      <c r="C168" s="50" t="s">
        <v>110</v>
      </c>
      <c r="D168" s="50" t="s">
        <v>126</v>
      </c>
      <c r="E168" s="4" t="s">
        <v>43</v>
      </c>
      <c r="F168" s="4" t="s">
        <v>54</v>
      </c>
      <c r="G168" s="4"/>
      <c r="H168" s="77">
        <f>H169</f>
        <v>1051</v>
      </c>
      <c r="I168" s="77">
        <f>I169</f>
        <v>1000</v>
      </c>
    </row>
    <row r="169" spans="1:9" ht="14.25">
      <c r="A169" s="8" t="s">
        <v>53</v>
      </c>
      <c r="B169" s="50" t="s">
        <v>19</v>
      </c>
      <c r="C169" s="50" t="s">
        <v>110</v>
      </c>
      <c r="D169" s="50" t="s">
        <v>126</v>
      </c>
      <c r="E169" s="4" t="s">
        <v>43</v>
      </c>
      <c r="F169" s="4" t="s">
        <v>54</v>
      </c>
      <c r="G169" s="4" t="s">
        <v>32</v>
      </c>
      <c r="H169" s="78">
        <f>I169*1.051</f>
        <v>1051</v>
      </c>
      <c r="I169" s="78">
        <v>1000</v>
      </c>
    </row>
    <row r="170" spans="1:9" ht="14.25">
      <c r="A170" s="8" t="s">
        <v>55</v>
      </c>
      <c r="B170" s="50" t="s">
        <v>19</v>
      </c>
      <c r="C170" s="50" t="s">
        <v>110</v>
      </c>
      <c r="D170" s="50" t="s">
        <v>126</v>
      </c>
      <c r="E170" s="4" t="s">
        <v>43</v>
      </c>
      <c r="F170" s="4" t="s">
        <v>56</v>
      </c>
      <c r="G170" s="4"/>
      <c r="H170" s="77">
        <v>0</v>
      </c>
      <c r="I170" s="77">
        <v>0</v>
      </c>
    </row>
    <row r="171" spans="1:9" ht="14.25">
      <c r="A171" s="8" t="s">
        <v>55</v>
      </c>
      <c r="B171" s="50" t="s">
        <v>19</v>
      </c>
      <c r="C171" s="50" t="s">
        <v>110</v>
      </c>
      <c r="D171" s="50" t="s">
        <v>126</v>
      </c>
      <c r="E171" s="4" t="s">
        <v>43</v>
      </c>
      <c r="F171" s="4" t="s">
        <v>56</v>
      </c>
      <c r="G171" s="4" t="s">
        <v>32</v>
      </c>
      <c r="H171" s="78">
        <v>0</v>
      </c>
      <c r="I171" s="78">
        <v>0</v>
      </c>
    </row>
    <row r="172" spans="1:9" ht="14.25">
      <c r="A172" s="8" t="s">
        <v>57</v>
      </c>
      <c r="B172" s="50" t="s">
        <v>19</v>
      </c>
      <c r="C172" s="50" t="s">
        <v>110</v>
      </c>
      <c r="D172" s="50" t="s">
        <v>126</v>
      </c>
      <c r="E172" s="4" t="s">
        <v>43</v>
      </c>
      <c r="F172" s="4" t="s">
        <v>58</v>
      </c>
      <c r="G172" s="4"/>
      <c r="H172" s="77">
        <f>H173</f>
        <v>10510</v>
      </c>
      <c r="I172" s="77">
        <f>I173</f>
        <v>10000</v>
      </c>
    </row>
    <row r="173" spans="1:10" ht="14.25">
      <c r="A173" s="8" t="s">
        <v>61</v>
      </c>
      <c r="B173" s="50" t="s">
        <v>19</v>
      </c>
      <c r="C173" s="50" t="s">
        <v>110</v>
      </c>
      <c r="D173" s="50" t="s">
        <v>126</v>
      </c>
      <c r="E173" s="4" t="s">
        <v>43</v>
      </c>
      <c r="F173" s="4" t="s">
        <v>58</v>
      </c>
      <c r="G173" s="4" t="s">
        <v>62</v>
      </c>
      <c r="H173" s="78">
        <f>I173*1.051</f>
        <v>10510</v>
      </c>
      <c r="I173" s="78">
        <v>10000</v>
      </c>
      <c r="J173">
        <v>4</v>
      </c>
    </row>
    <row r="174" spans="1:9" ht="28.5">
      <c r="A174" s="43" t="s">
        <v>127</v>
      </c>
      <c r="B174" s="44" t="s">
        <v>19</v>
      </c>
      <c r="C174" s="44" t="s">
        <v>128</v>
      </c>
      <c r="D174" s="44" t="s">
        <v>20</v>
      </c>
      <c r="E174" s="44" t="s">
        <v>20</v>
      </c>
      <c r="F174" s="44" t="s">
        <v>20</v>
      </c>
      <c r="G174" s="52" t="s">
        <v>20</v>
      </c>
      <c r="H174" s="74">
        <f>H175</f>
        <v>59500</v>
      </c>
      <c r="I174" s="74">
        <f>I175</f>
        <v>59500</v>
      </c>
    </row>
    <row r="175" spans="1:9" ht="30" customHeight="1">
      <c r="A175" s="47" t="s">
        <v>185</v>
      </c>
      <c r="B175" s="48" t="s">
        <v>19</v>
      </c>
      <c r="C175" s="48" t="s">
        <v>128</v>
      </c>
      <c r="D175" s="63">
        <v>7950801</v>
      </c>
      <c r="E175" s="48" t="s">
        <v>20</v>
      </c>
      <c r="F175" s="48" t="s">
        <v>20</v>
      </c>
      <c r="G175" s="54" t="s">
        <v>20</v>
      </c>
      <c r="H175" s="76">
        <f>H176+H178+H180+H182</f>
        <v>59500</v>
      </c>
      <c r="I175" s="76">
        <f>I176+I178+I180+I182</f>
        <v>59500</v>
      </c>
    </row>
    <row r="176" spans="1:9" ht="15">
      <c r="A176" s="49" t="s">
        <v>51</v>
      </c>
      <c r="B176" s="50" t="s">
        <v>19</v>
      </c>
      <c r="C176" s="50" t="s">
        <v>128</v>
      </c>
      <c r="D176" s="50" t="s">
        <v>129</v>
      </c>
      <c r="E176" s="50" t="s">
        <v>43</v>
      </c>
      <c r="F176" s="4" t="s">
        <v>52</v>
      </c>
      <c r="G176" s="55" t="s">
        <v>20</v>
      </c>
      <c r="H176" s="77">
        <f>H177</f>
        <v>31000</v>
      </c>
      <c r="I176" s="77">
        <f>I177</f>
        <v>31000</v>
      </c>
    </row>
    <row r="177" spans="1:9" ht="14.25">
      <c r="A177" s="49" t="s">
        <v>51</v>
      </c>
      <c r="B177" s="50" t="s">
        <v>19</v>
      </c>
      <c r="C177" s="50" t="s">
        <v>128</v>
      </c>
      <c r="D177" s="50" t="s">
        <v>129</v>
      </c>
      <c r="E177" s="50" t="s">
        <v>43</v>
      </c>
      <c r="F177" s="4" t="s">
        <v>52</v>
      </c>
      <c r="G177" s="4" t="s">
        <v>32</v>
      </c>
      <c r="H177" s="78">
        <v>31000</v>
      </c>
      <c r="I177" s="78">
        <v>31000</v>
      </c>
    </row>
    <row r="178" spans="1:9" ht="14.25">
      <c r="A178" s="49" t="s">
        <v>53</v>
      </c>
      <c r="B178" s="50" t="s">
        <v>19</v>
      </c>
      <c r="C178" s="50" t="s">
        <v>128</v>
      </c>
      <c r="D178" s="50" t="s">
        <v>129</v>
      </c>
      <c r="E178" s="50" t="s">
        <v>43</v>
      </c>
      <c r="F178" s="4" t="s">
        <v>54</v>
      </c>
      <c r="G178" s="4"/>
      <c r="H178" s="77">
        <v>7000</v>
      </c>
      <c r="I178" s="77">
        <v>7000</v>
      </c>
    </row>
    <row r="179" spans="1:9" ht="14.25">
      <c r="A179" s="49" t="s">
        <v>53</v>
      </c>
      <c r="B179" s="50" t="s">
        <v>19</v>
      </c>
      <c r="C179" s="50" t="s">
        <v>128</v>
      </c>
      <c r="D179" s="50" t="s">
        <v>129</v>
      </c>
      <c r="E179" s="50" t="s">
        <v>43</v>
      </c>
      <c r="F179" s="4" t="s">
        <v>54</v>
      </c>
      <c r="G179" s="4" t="s">
        <v>32</v>
      </c>
      <c r="H179" s="78">
        <v>7000</v>
      </c>
      <c r="I179" s="78">
        <v>7000</v>
      </c>
    </row>
    <row r="180" spans="1:9" ht="14.25">
      <c r="A180" s="49" t="s">
        <v>55</v>
      </c>
      <c r="B180" s="50" t="s">
        <v>19</v>
      </c>
      <c r="C180" s="50" t="s">
        <v>128</v>
      </c>
      <c r="D180" s="50" t="s">
        <v>129</v>
      </c>
      <c r="E180" s="50" t="s">
        <v>43</v>
      </c>
      <c r="F180" s="4" t="s">
        <v>56</v>
      </c>
      <c r="G180" s="4"/>
      <c r="H180" s="77">
        <v>21500</v>
      </c>
      <c r="I180" s="77">
        <v>21500</v>
      </c>
    </row>
    <row r="181" spans="1:9" ht="14.25">
      <c r="A181" s="49" t="s">
        <v>55</v>
      </c>
      <c r="B181" s="50" t="s">
        <v>19</v>
      </c>
      <c r="C181" s="50" t="s">
        <v>128</v>
      </c>
      <c r="D181" s="50" t="s">
        <v>129</v>
      </c>
      <c r="E181" s="50" t="s">
        <v>43</v>
      </c>
      <c r="F181" s="4" t="s">
        <v>56</v>
      </c>
      <c r="G181" s="4" t="s">
        <v>32</v>
      </c>
      <c r="H181" s="78">
        <v>21500</v>
      </c>
      <c r="I181" s="78">
        <v>21500</v>
      </c>
    </row>
    <row r="182" spans="1:9" ht="15">
      <c r="A182" s="49" t="s">
        <v>57</v>
      </c>
      <c r="B182" s="50" t="s">
        <v>19</v>
      </c>
      <c r="C182" s="50" t="s">
        <v>128</v>
      </c>
      <c r="D182" s="50" t="s">
        <v>129</v>
      </c>
      <c r="E182" s="50" t="s">
        <v>43</v>
      </c>
      <c r="F182" s="4" t="s">
        <v>58</v>
      </c>
      <c r="G182" s="55" t="s">
        <v>20</v>
      </c>
      <c r="H182" s="77">
        <f>H183</f>
        <v>0</v>
      </c>
      <c r="I182" s="77">
        <f>I183</f>
        <v>0</v>
      </c>
    </row>
    <row r="183" spans="1:9" ht="14.25">
      <c r="A183" s="8" t="s">
        <v>61</v>
      </c>
      <c r="B183" s="50" t="s">
        <v>19</v>
      </c>
      <c r="C183" s="50" t="s">
        <v>128</v>
      </c>
      <c r="D183" s="50" t="s">
        <v>129</v>
      </c>
      <c r="E183" s="50" t="s">
        <v>43</v>
      </c>
      <c r="F183" s="4" t="s">
        <v>58</v>
      </c>
      <c r="G183" s="4" t="s">
        <v>62</v>
      </c>
      <c r="H183" s="78">
        <v>0</v>
      </c>
      <c r="I183" s="78">
        <v>0</v>
      </c>
    </row>
    <row r="184" spans="1:9" ht="14.25">
      <c r="A184" s="39" t="s">
        <v>130</v>
      </c>
      <c r="B184" s="56" t="s">
        <v>19</v>
      </c>
      <c r="C184" s="56" t="s">
        <v>131</v>
      </c>
      <c r="D184" s="56"/>
      <c r="E184" s="56"/>
      <c r="F184" s="56"/>
      <c r="G184" s="56"/>
      <c r="H184" s="79">
        <f>H185</f>
        <v>20000</v>
      </c>
      <c r="I184" s="79">
        <f>I185</f>
        <v>20000</v>
      </c>
    </row>
    <row r="185" spans="1:9" ht="15">
      <c r="A185" s="43" t="s">
        <v>132</v>
      </c>
      <c r="B185" s="44" t="s">
        <v>19</v>
      </c>
      <c r="C185" s="44" t="s">
        <v>133</v>
      </c>
      <c r="D185" s="44" t="s">
        <v>20</v>
      </c>
      <c r="E185" s="44" t="s">
        <v>20</v>
      </c>
      <c r="F185" s="44" t="s">
        <v>20</v>
      </c>
      <c r="G185" s="52" t="s">
        <v>20</v>
      </c>
      <c r="H185" s="74">
        <f>H186</f>
        <v>20000</v>
      </c>
      <c r="I185" s="74">
        <f>I186</f>
        <v>20000</v>
      </c>
    </row>
    <row r="186" spans="1:9" ht="28.5">
      <c r="A186" s="47" t="s">
        <v>186</v>
      </c>
      <c r="B186" s="48" t="s">
        <v>19</v>
      </c>
      <c r="C186" s="48" t="s">
        <v>133</v>
      </c>
      <c r="D186" s="48" t="s">
        <v>134</v>
      </c>
      <c r="E186" s="48" t="s">
        <v>20</v>
      </c>
      <c r="F186" s="48" t="s">
        <v>20</v>
      </c>
      <c r="G186" s="54" t="s">
        <v>20</v>
      </c>
      <c r="H186" s="76">
        <f>H187+H189+H191+H193</f>
        <v>20000</v>
      </c>
      <c r="I186" s="76">
        <f>I187+I189+I191+I193</f>
        <v>20000</v>
      </c>
    </row>
    <row r="187" spans="1:9" ht="15">
      <c r="A187" s="49" t="s">
        <v>51</v>
      </c>
      <c r="B187" s="50" t="s">
        <v>19</v>
      </c>
      <c r="C187" s="50" t="s">
        <v>133</v>
      </c>
      <c r="D187" s="50" t="s">
        <v>134</v>
      </c>
      <c r="E187" s="50" t="s">
        <v>43</v>
      </c>
      <c r="F187" s="4" t="s">
        <v>52</v>
      </c>
      <c r="G187" s="55" t="s">
        <v>20</v>
      </c>
      <c r="H187" s="77">
        <v>0</v>
      </c>
      <c r="I187" s="77">
        <v>0</v>
      </c>
    </row>
    <row r="188" spans="1:9" ht="14.25">
      <c r="A188" s="49" t="s">
        <v>51</v>
      </c>
      <c r="B188" s="50" t="s">
        <v>19</v>
      </c>
      <c r="C188" s="50" t="s">
        <v>133</v>
      </c>
      <c r="D188" s="50" t="s">
        <v>134</v>
      </c>
      <c r="E188" s="50" t="s">
        <v>43</v>
      </c>
      <c r="F188" s="4" t="s">
        <v>52</v>
      </c>
      <c r="G188" s="4" t="s">
        <v>32</v>
      </c>
      <c r="H188" s="78">
        <v>0</v>
      </c>
      <c r="I188" s="78">
        <v>0</v>
      </c>
    </row>
    <row r="189" spans="1:9" ht="14.25">
      <c r="A189" s="49" t="s">
        <v>53</v>
      </c>
      <c r="B189" s="50" t="s">
        <v>19</v>
      </c>
      <c r="C189" s="50" t="s">
        <v>133</v>
      </c>
      <c r="D189" s="50" t="s">
        <v>134</v>
      </c>
      <c r="E189" s="50" t="s">
        <v>43</v>
      </c>
      <c r="F189" s="4" t="s">
        <v>54</v>
      </c>
      <c r="G189" s="4"/>
      <c r="H189" s="77">
        <f>H190</f>
        <v>20000</v>
      </c>
      <c r="I189" s="77">
        <f>I190</f>
        <v>20000</v>
      </c>
    </row>
    <row r="190" spans="1:9" ht="14.25">
      <c r="A190" s="49" t="s">
        <v>53</v>
      </c>
      <c r="B190" s="50" t="s">
        <v>19</v>
      </c>
      <c r="C190" s="50" t="s">
        <v>133</v>
      </c>
      <c r="D190" s="50" t="s">
        <v>134</v>
      </c>
      <c r="E190" s="50" t="s">
        <v>43</v>
      </c>
      <c r="F190" s="4" t="s">
        <v>54</v>
      </c>
      <c r="G190" s="4" t="s">
        <v>32</v>
      </c>
      <c r="H190" s="78">
        <v>20000</v>
      </c>
      <c r="I190" s="78">
        <v>20000</v>
      </c>
    </row>
    <row r="191" spans="1:9" ht="14.25">
      <c r="A191" s="49" t="s">
        <v>55</v>
      </c>
      <c r="B191" s="50" t="s">
        <v>19</v>
      </c>
      <c r="C191" s="50" t="s">
        <v>133</v>
      </c>
      <c r="D191" s="50" t="s">
        <v>134</v>
      </c>
      <c r="E191" s="50" t="s">
        <v>43</v>
      </c>
      <c r="F191" s="4" t="s">
        <v>56</v>
      </c>
      <c r="G191" s="4"/>
      <c r="H191" s="77">
        <v>0</v>
      </c>
      <c r="I191" s="77">
        <v>0</v>
      </c>
    </row>
    <row r="192" spans="1:9" ht="14.25">
      <c r="A192" s="49" t="s">
        <v>55</v>
      </c>
      <c r="B192" s="50" t="s">
        <v>19</v>
      </c>
      <c r="C192" s="50" t="s">
        <v>133</v>
      </c>
      <c r="D192" s="50" t="s">
        <v>134</v>
      </c>
      <c r="E192" s="50" t="s">
        <v>43</v>
      </c>
      <c r="F192" s="4" t="s">
        <v>56</v>
      </c>
      <c r="G192" s="4" t="s">
        <v>32</v>
      </c>
      <c r="H192" s="78">
        <v>0</v>
      </c>
      <c r="I192" s="78">
        <v>0</v>
      </c>
    </row>
    <row r="193" spans="1:9" ht="15">
      <c r="A193" s="49" t="s">
        <v>57</v>
      </c>
      <c r="B193" s="50" t="s">
        <v>19</v>
      </c>
      <c r="C193" s="50" t="s">
        <v>133</v>
      </c>
      <c r="D193" s="50" t="s">
        <v>134</v>
      </c>
      <c r="E193" s="50" t="s">
        <v>43</v>
      </c>
      <c r="F193" s="4" t="s">
        <v>58</v>
      </c>
      <c r="G193" s="55" t="s">
        <v>20</v>
      </c>
      <c r="H193" s="77">
        <f>H194</f>
        <v>0</v>
      </c>
      <c r="I193" s="77">
        <f>I194</f>
        <v>0</v>
      </c>
    </row>
    <row r="194" spans="1:9" ht="14.25">
      <c r="A194" s="8" t="s">
        <v>61</v>
      </c>
      <c r="B194" s="50" t="s">
        <v>19</v>
      </c>
      <c r="C194" s="50" t="s">
        <v>133</v>
      </c>
      <c r="D194" s="50" t="s">
        <v>134</v>
      </c>
      <c r="E194" s="50" t="s">
        <v>43</v>
      </c>
      <c r="F194" s="4" t="s">
        <v>58</v>
      </c>
      <c r="G194" s="4" t="s">
        <v>62</v>
      </c>
      <c r="H194" s="78">
        <v>0</v>
      </c>
      <c r="I194" s="78">
        <v>0</v>
      </c>
    </row>
    <row r="195" spans="1:9" ht="14.25">
      <c r="A195" s="58" t="s">
        <v>135</v>
      </c>
      <c r="B195" s="56" t="s">
        <v>19</v>
      </c>
      <c r="C195" s="56" t="s">
        <v>136</v>
      </c>
      <c r="D195" s="56"/>
      <c r="E195" s="56"/>
      <c r="F195" s="56"/>
      <c r="G195" s="56"/>
      <c r="H195" s="79">
        <f aca="true" t="shared" si="4" ref="H195:I198">H196</f>
        <v>11104</v>
      </c>
      <c r="I195" s="79">
        <f t="shared" si="4"/>
        <v>10000</v>
      </c>
    </row>
    <row r="196" spans="1:9" ht="14.25">
      <c r="A196" s="61" t="s">
        <v>137</v>
      </c>
      <c r="B196" s="44" t="s">
        <v>19</v>
      </c>
      <c r="C196" s="44" t="s">
        <v>138</v>
      </c>
      <c r="D196" s="44" t="s">
        <v>20</v>
      </c>
      <c r="E196" s="44" t="s">
        <v>20</v>
      </c>
      <c r="F196" s="44" t="s">
        <v>20</v>
      </c>
      <c r="G196" s="44" t="s">
        <v>20</v>
      </c>
      <c r="H196" s="74">
        <f t="shared" si="4"/>
        <v>11104</v>
      </c>
      <c r="I196" s="74">
        <f t="shared" si="4"/>
        <v>10000</v>
      </c>
    </row>
    <row r="197" spans="1:9" ht="42.75">
      <c r="A197" s="64" t="s">
        <v>139</v>
      </c>
      <c r="B197" s="46" t="s">
        <v>19</v>
      </c>
      <c r="C197" s="46" t="s">
        <v>138</v>
      </c>
      <c r="D197" s="46" t="s">
        <v>140</v>
      </c>
      <c r="E197" s="46" t="s">
        <v>20</v>
      </c>
      <c r="F197" s="46" t="s">
        <v>20</v>
      </c>
      <c r="G197" s="46" t="s">
        <v>20</v>
      </c>
      <c r="H197" s="75">
        <f t="shared" si="4"/>
        <v>11104</v>
      </c>
      <c r="I197" s="75">
        <f t="shared" si="4"/>
        <v>10000</v>
      </c>
    </row>
    <row r="198" spans="1:9" ht="14.25">
      <c r="A198" s="49" t="s">
        <v>51</v>
      </c>
      <c r="B198" s="4" t="s">
        <v>19</v>
      </c>
      <c r="C198" s="4" t="s">
        <v>138</v>
      </c>
      <c r="D198" s="4" t="s">
        <v>140</v>
      </c>
      <c r="E198" s="4" t="s">
        <v>43</v>
      </c>
      <c r="F198" s="4" t="s">
        <v>52</v>
      </c>
      <c r="G198" s="4" t="s">
        <v>20</v>
      </c>
      <c r="H198" s="77">
        <f t="shared" si="4"/>
        <v>11104</v>
      </c>
      <c r="I198" s="77">
        <f t="shared" si="4"/>
        <v>10000</v>
      </c>
    </row>
    <row r="199" spans="1:10" ht="14.25">
      <c r="A199" s="49" t="s">
        <v>51</v>
      </c>
      <c r="B199" s="4" t="s">
        <v>19</v>
      </c>
      <c r="C199" s="4" t="s">
        <v>138</v>
      </c>
      <c r="D199" s="4" t="s">
        <v>140</v>
      </c>
      <c r="E199" s="4" t="s">
        <v>43</v>
      </c>
      <c r="F199" s="4" t="s">
        <v>52</v>
      </c>
      <c r="G199" s="4" t="s">
        <v>32</v>
      </c>
      <c r="H199" s="78">
        <v>11104</v>
      </c>
      <c r="I199" s="78">
        <v>10000</v>
      </c>
      <c r="J199">
        <v>4</v>
      </c>
    </row>
    <row r="200" spans="1:9" ht="28.5">
      <c r="A200" s="58" t="s">
        <v>141</v>
      </c>
      <c r="B200" s="56" t="s">
        <v>19</v>
      </c>
      <c r="C200" s="56" t="s">
        <v>142</v>
      </c>
      <c r="D200" s="56"/>
      <c r="E200" s="56"/>
      <c r="F200" s="56"/>
      <c r="G200" s="56"/>
      <c r="H200" s="79">
        <f aca="true" t="shared" si="5" ref="H200:I204">H201</f>
        <v>10000</v>
      </c>
      <c r="I200" s="79">
        <f t="shared" si="5"/>
        <v>10000</v>
      </c>
    </row>
    <row r="201" spans="1:9" ht="28.5">
      <c r="A201" s="61" t="s">
        <v>143</v>
      </c>
      <c r="B201" s="44" t="s">
        <v>19</v>
      </c>
      <c r="C201" s="44" t="s">
        <v>144</v>
      </c>
      <c r="D201" s="44" t="s">
        <v>20</v>
      </c>
      <c r="E201" s="44" t="s">
        <v>20</v>
      </c>
      <c r="F201" s="44" t="s">
        <v>20</v>
      </c>
      <c r="G201" s="44" t="s">
        <v>20</v>
      </c>
      <c r="H201" s="74">
        <f t="shared" si="5"/>
        <v>10000</v>
      </c>
      <c r="I201" s="74">
        <f t="shared" si="5"/>
        <v>10000</v>
      </c>
    </row>
    <row r="202" spans="1:9" ht="28.5">
      <c r="A202" s="64" t="s">
        <v>145</v>
      </c>
      <c r="B202" s="46" t="s">
        <v>19</v>
      </c>
      <c r="C202" s="46" t="s">
        <v>144</v>
      </c>
      <c r="D202" s="46" t="s">
        <v>146</v>
      </c>
      <c r="E202" s="46" t="s">
        <v>20</v>
      </c>
      <c r="F202" s="46" t="s">
        <v>20</v>
      </c>
      <c r="G202" s="46" t="s">
        <v>20</v>
      </c>
      <c r="H202" s="75">
        <f t="shared" si="5"/>
        <v>10000</v>
      </c>
      <c r="I202" s="75">
        <f t="shared" si="5"/>
        <v>10000</v>
      </c>
    </row>
    <row r="203" spans="1:9" ht="28.5">
      <c r="A203" s="62" t="s">
        <v>147</v>
      </c>
      <c r="B203" s="48" t="s">
        <v>19</v>
      </c>
      <c r="C203" s="48" t="s">
        <v>144</v>
      </c>
      <c r="D203" s="48" t="s">
        <v>148</v>
      </c>
      <c r="E203" s="48"/>
      <c r="F203" s="48"/>
      <c r="G203" s="48"/>
      <c r="H203" s="76">
        <f t="shared" si="5"/>
        <v>10000</v>
      </c>
      <c r="I203" s="76">
        <f t="shared" si="5"/>
        <v>10000</v>
      </c>
    </row>
    <row r="204" spans="1:9" ht="28.5">
      <c r="A204" s="8" t="s">
        <v>149</v>
      </c>
      <c r="B204" s="4" t="s">
        <v>19</v>
      </c>
      <c r="C204" s="4" t="s">
        <v>144</v>
      </c>
      <c r="D204" s="4" t="s">
        <v>148</v>
      </c>
      <c r="E204" s="4" t="s">
        <v>150</v>
      </c>
      <c r="F204" s="4" t="s">
        <v>151</v>
      </c>
      <c r="G204" s="4" t="s">
        <v>20</v>
      </c>
      <c r="H204" s="77">
        <f t="shared" si="5"/>
        <v>10000</v>
      </c>
      <c r="I204" s="77">
        <f t="shared" si="5"/>
        <v>10000</v>
      </c>
    </row>
    <row r="205" spans="1:9" ht="28.5">
      <c r="A205" s="8" t="s">
        <v>149</v>
      </c>
      <c r="B205" s="4" t="s">
        <v>19</v>
      </c>
      <c r="C205" s="4" t="s">
        <v>144</v>
      </c>
      <c r="D205" s="4" t="s">
        <v>148</v>
      </c>
      <c r="E205" s="4" t="s">
        <v>150</v>
      </c>
      <c r="F205" s="4" t="s">
        <v>151</v>
      </c>
      <c r="G205" s="4" t="s">
        <v>32</v>
      </c>
      <c r="H205" s="78">
        <v>10000</v>
      </c>
      <c r="I205" s="78">
        <v>10000</v>
      </c>
    </row>
    <row r="206" spans="1:9" ht="14.25">
      <c r="A206" s="39" t="s">
        <v>152</v>
      </c>
      <c r="B206" s="56" t="s">
        <v>19</v>
      </c>
      <c r="C206" s="56" t="s">
        <v>153</v>
      </c>
      <c r="D206" s="56"/>
      <c r="E206" s="56"/>
      <c r="F206" s="56"/>
      <c r="G206" s="56"/>
      <c r="H206" s="79">
        <f aca="true" t="shared" si="6" ref="H206:I209">H207</f>
        <v>61275.5</v>
      </c>
      <c r="I206" s="79">
        <f t="shared" si="6"/>
        <v>62621</v>
      </c>
    </row>
    <row r="207" spans="1:9" ht="15">
      <c r="A207" s="43" t="s">
        <v>154</v>
      </c>
      <c r="B207" s="44" t="s">
        <v>19</v>
      </c>
      <c r="C207" s="44" t="s">
        <v>155</v>
      </c>
      <c r="D207" s="44" t="s">
        <v>20</v>
      </c>
      <c r="E207" s="44" t="s">
        <v>20</v>
      </c>
      <c r="F207" s="44" t="s">
        <v>20</v>
      </c>
      <c r="G207" s="52" t="s">
        <v>20</v>
      </c>
      <c r="H207" s="74">
        <f t="shared" si="6"/>
        <v>61275.5</v>
      </c>
      <c r="I207" s="74">
        <f t="shared" si="6"/>
        <v>62621</v>
      </c>
    </row>
    <row r="208" spans="1:9" ht="15">
      <c r="A208" s="47" t="s">
        <v>156</v>
      </c>
      <c r="B208" s="48" t="s">
        <v>19</v>
      </c>
      <c r="C208" s="48" t="s">
        <v>155</v>
      </c>
      <c r="D208" s="48" t="s">
        <v>157</v>
      </c>
      <c r="E208" s="48" t="s">
        <v>20</v>
      </c>
      <c r="F208" s="48" t="s">
        <v>20</v>
      </c>
      <c r="G208" s="54" t="s">
        <v>20</v>
      </c>
      <c r="H208" s="76">
        <f t="shared" si="6"/>
        <v>61275.5</v>
      </c>
      <c r="I208" s="76">
        <f t="shared" si="6"/>
        <v>62621</v>
      </c>
    </row>
    <row r="209" spans="1:9" ht="114">
      <c r="A209" s="65" t="s">
        <v>158</v>
      </c>
      <c r="B209" s="48" t="s">
        <v>19</v>
      </c>
      <c r="C209" s="48" t="s">
        <v>155</v>
      </c>
      <c r="D209" s="48" t="s">
        <v>159</v>
      </c>
      <c r="E209" s="48"/>
      <c r="F209" s="48" t="s">
        <v>20</v>
      </c>
      <c r="G209" s="54" t="s">
        <v>20</v>
      </c>
      <c r="H209" s="76">
        <f t="shared" si="6"/>
        <v>61275.5</v>
      </c>
      <c r="I209" s="76">
        <f t="shared" si="6"/>
        <v>62621</v>
      </c>
    </row>
    <row r="210" spans="1:11" ht="28.5">
      <c r="A210" s="49" t="s">
        <v>160</v>
      </c>
      <c r="B210" s="4" t="s">
        <v>19</v>
      </c>
      <c r="C210" s="4" t="s">
        <v>155</v>
      </c>
      <c r="D210" s="4" t="s">
        <v>159</v>
      </c>
      <c r="E210" s="4" t="s">
        <v>161</v>
      </c>
      <c r="F210" s="4" t="s">
        <v>162</v>
      </c>
      <c r="G210" s="55" t="s">
        <v>20</v>
      </c>
      <c r="H210" s="77">
        <f>H211+H212+H213+H215+H214</f>
        <v>61275.5</v>
      </c>
      <c r="I210" s="77">
        <f>I211+I212+I213+I215+I214</f>
        <v>62621</v>
      </c>
      <c r="J210" s="93"/>
      <c r="K210" s="93"/>
    </row>
    <row r="211" spans="1:11" ht="28.5">
      <c r="A211" s="8" t="s">
        <v>163</v>
      </c>
      <c r="B211" s="4" t="s">
        <v>19</v>
      </c>
      <c r="C211" s="4" t="s">
        <v>155</v>
      </c>
      <c r="D211" s="4" t="s">
        <v>159</v>
      </c>
      <c r="E211" s="4" t="s">
        <v>161</v>
      </c>
      <c r="F211" s="4" t="s">
        <v>162</v>
      </c>
      <c r="G211" s="4" t="s">
        <v>164</v>
      </c>
      <c r="H211" s="78">
        <v>19086</v>
      </c>
      <c r="I211" s="78">
        <v>19086</v>
      </c>
      <c r="J211" s="92"/>
      <c r="K211" s="92"/>
    </row>
    <row r="212" spans="1:11" ht="42.75">
      <c r="A212" s="8" t="s">
        <v>165</v>
      </c>
      <c r="B212" s="4" t="s">
        <v>19</v>
      </c>
      <c r="C212" s="4" t="s">
        <v>155</v>
      </c>
      <c r="D212" s="4" t="s">
        <v>159</v>
      </c>
      <c r="E212" s="4" t="s">
        <v>161</v>
      </c>
      <c r="F212" s="4" t="s">
        <v>162</v>
      </c>
      <c r="G212" s="4" t="s">
        <v>166</v>
      </c>
      <c r="H212" s="78">
        <v>15787</v>
      </c>
      <c r="I212" s="78">
        <v>16592</v>
      </c>
      <c r="J212" s="92"/>
      <c r="K212" s="92"/>
    </row>
    <row r="213" spans="1:11" ht="99.75">
      <c r="A213" s="8" t="s">
        <v>167</v>
      </c>
      <c r="B213" s="4" t="s">
        <v>19</v>
      </c>
      <c r="C213" s="4" t="s">
        <v>155</v>
      </c>
      <c r="D213" s="4" t="s">
        <v>159</v>
      </c>
      <c r="E213" s="4" t="s">
        <v>161</v>
      </c>
      <c r="F213" s="4" t="s">
        <v>162</v>
      </c>
      <c r="G213" s="4" t="s">
        <v>168</v>
      </c>
      <c r="H213" s="78">
        <v>16759.5</v>
      </c>
      <c r="I213" s="78">
        <v>17300</v>
      </c>
      <c r="J213" s="92"/>
      <c r="K213" s="92"/>
    </row>
    <row r="214" spans="1:11" ht="46.5" customHeight="1">
      <c r="A214" s="8" t="s">
        <v>181</v>
      </c>
      <c r="B214" s="4" t="s">
        <v>19</v>
      </c>
      <c r="C214" s="4" t="s">
        <v>155</v>
      </c>
      <c r="D214" s="4" t="s">
        <v>159</v>
      </c>
      <c r="E214" s="4" t="s">
        <v>161</v>
      </c>
      <c r="F214" s="4" t="s">
        <v>162</v>
      </c>
      <c r="G214" s="4" t="s">
        <v>180</v>
      </c>
      <c r="H214" s="78">
        <v>4193</v>
      </c>
      <c r="I214" s="78">
        <v>4193</v>
      </c>
      <c r="J214" s="92"/>
      <c r="K214" s="92"/>
    </row>
    <row r="215" spans="1:11" ht="71.25">
      <c r="A215" s="8" t="s">
        <v>169</v>
      </c>
      <c r="B215" s="4" t="s">
        <v>19</v>
      </c>
      <c r="C215" s="4" t="s">
        <v>155</v>
      </c>
      <c r="D215" s="4" t="s">
        <v>159</v>
      </c>
      <c r="E215" s="4" t="s">
        <v>161</v>
      </c>
      <c r="F215" s="4" t="s">
        <v>162</v>
      </c>
      <c r="G215" s="4" t="s">
        <v>170</v>
      </c>
      <c r="H215" s="78">
        <v>5450</v>
      </c>
      <c r="I215" s="78">
        <v>5450</v>
      </c>
      <c r="J215" s="92"/>
      <c r="K215" s="92"/>
    </row>
    <row r="216" spans="1:9" ht="15">
      <c r="A216" s="66" t="s">
        <v>171</v>
      </c>
      <c r="B216" s="67" t="s">
        <v>20</v>
      </c>
      <c r="C216" s="67" t="s">
        <v>20</v>
      </c>
      <c r="D216" s="67" t="s">
        <v>20</v>
      </c>
      <c r="E216" s="67" t="s">
        <v>20</v>
      </c>
      <c r="F216" s="68" t="s">
        <v>20</v>
      </c>
      <c r="G216" s="68" t="s">
        <v>20</v>
      </c>
      <c r="H216" s="88">
        <f>H206+H200+H195+H184+H120+H90+H71+H52+H12+H95</f>
        <v>3377209.98</v>
      </c>
      <c r="I216" s="88">
        <f>I206+I200+I195+I184+I120+I90+I71+I52+I12+I95</f>
        <v>3280800.1</v>
      </c>
    </row>
    <row r="217" ht="12.75">
      <c r="H217" s="72">
        <f>H216-H11</f>
        <v>0</v>
      </c>
    </row>
    <row r="218" spans="8:9" ht="14.25">
      <c r="H218" s="2">
        <v>3338514.98</v>
      </c>
      <c r="I218" s="92">
        <v>3216770.1</v>
      </c>
    </row>
    <row r="219" spans="8:9" ht="12.75">
      <c r="H219" s="72">
        <f>H216-H218</f>
        <v>38695</v>
      </c>
      <c r="I219" s="72">
        <f>I216-I218</f>
        <v>64030</v>
      </c>
    </row>
    <row r="220" spans="8:9" ht="12.75">
      <c r="H220" s="2">
        <v>3371262.48</v>
      </c>
      <c r="I220">
        <v>3276525.1</v>
      </c>
    </row>
    <row r="221" spans="8:9" ht="12.75">
      <c r="H221" s="72">
        <f>H220-H216</f>
        <v>-5947.5</v>
      </c>
      <c r="I221" s="72">
        <f>I220-I216</f>
        <v>-4275</v>
      </c>
    </row>
  </sheetData>
  <sheetProtection/>
  <mergeCells count="15">
    <mergeCell ref="A6:H6"/>
    <mergeCell ref="A7:F7"/>
    <mergeCell ref="A1:H1"/>
    <mergeCell ref="A2:H2"/>
    <mergeCell ref="A3:H3"/>
    <mergeCell ref="A4:H4"/>
    <mergeCell ref="I9:I10"/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7480314960629921" right="0.31496062992125984" top="0.5511811023622047" bottom="0.5905511811023623" header="0.5118110236220472" footer="0.5118110236220472"/>
  <pageSetup fitToHeight="6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6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7.25390625" style="0" hidden="1" customWidth="1"/>
    <col min="4" max="4" width="14.375" style="0" customWidth="1"/>
    <col min="5" max="5" width="9.125" style="0" hidden="1" customWidth="1"/>
  </cols>
  <sheetData>
    <row r="1" spans="1:8" ht="15.75">
      <c r="A1" s="182" t="s">
        <v>10</v>
      </c>
      <c r="B1" s="182"/>
      <c r="C1" s="182"/>
      <c r="D1" s="182"/>
      <c r="E1" s="182"/>
      <c r="F1" s="19"/>
      <c r="G1" s="19"/>
      <c r="H1" s="19"/>
    </row>
    <row r="2" spans="1:8" ht="15.75">
      <c r="A2" s="182" t="s">
        <v>0</v>
      </c>
      <c r="B2" s="182"/>
      <c r="C2" s="182"/>
      <c r="D2" s="182"/>
      <c r="E2" s="182"/>
      <c r="F2" s="19"/>
      <c r="G2" s="19"/>
      <c r="H2" s="19"/>
    </row>
    <row r="3" spans="1:8" ht="15.75">
      <c r="A3" s="182" t="s">
        <v>4</v>
      </c>
      <c r="B3" s="182"/>
      <c r="C3" s="182"/>
      <c r="D3" s="182"/>
      <c r="E3" s="182"/>
      <c r="F3" s="19"/>
      <c r="G3" s="19"/>
      <c r="H3" s="19"/>
    </row>
    <row r="4" spans="1:8" ht="15.75">
      <c r="A4" s="182" t="s">
        <v>200</v>
      </c>
      <c r="B4" s="182"/>
      <c r="C4" s="182"/>
      <c r="D4" s="182"/>
      <c r="E4" s="182"/>
      <c r="F4" s="19"/>
      <c r="G4" s="19"/>
      <c r="H4" s="19"/>
    </row>
    <row r="5" spans="1:8" ht="15.75">
      <c r="A5" s="20"/>
      <c r="B5" s="20"/>
      <c r="C5" s="20"/>
      <c r="D5" s="20"/>
      <c r="E5" s="20"/>
      <c r="F5" s="20"/>
      <c r="G5" s="20"/>
      <c r="H5" s="20"/>
    </row>
    <row r="6" spans="1:8" ht="15.75">
      <c r="A6" s="20"/>
      <c r="B6" s="20"/>
      <c r="C6" s="20"/>
      <c r="D6" s="20"/>
      <c r="E6" s="20"/>
      <c r="F6" s="20"/>
      <c r="G6" s="20"/>
      <c r="H6" s="20"/>
    </row>
    <row r="7" spans="1:8" ht="14.25" customHeight="1">
      <c r="A7" s="181" t="s">
        <v>189</v>
      </c>
      <c r="B7" s="181"/>
      <c r="C7" s="181"/>
      <c r="D7" s="181"/>
      <c r="E7" s="21"/>
      <c r="F7" s="21"/>
      <c r="G7" s="21"/>
      <c r="H7" s="21"/>
    </row>
    <row r="8" spans="1:8" ht="37.5" customHeight="1">
      <c r="A8" s="181"/>
      <c r="B8" s="181"/>
      <c r="C8" s="181"/>
      <c r="D8" s="181"/>
      <c r="E8" s="21"/>
      <c r="F8" s="21"/>
      <c r="G8" s="21"/>
      <c r="H8" s="21"/>
    </row>
    <row r="9" spans="1:8" ht="16.5" thickBot="1">
      <c r="A9" s="20"/>
      <c r="B9" s="20"/>
      <c r="C9" s="20"/>
      <c r="D9" s="181"/>
      <c r="E9" s="181"/>
      <c r="F9" s="181"/>
      <c r="G9" s="181"/>
      <c r="H9" s="181"/>
    </row>
    <row r="10" spans="1:8" ht="31.5">
      <c r="A10" s="22" t="s">
        <v>190</v>
      </c>
      <c r="B10" s="23" t="s">
        <v>1</v>
      </c>
      <c r="C10" s="23"/>
      <c r="D10" s="24" t="s">
        <v>5</v>
      </c>
      <c r="E10" s="25"/>
      <c r="F10" s="26"/>
      <c r="G10" s="26"/>
      <c r="H10" s="26"/>
    </row>
    <row r="11" spans="1:8" ht="31.5">
      <c r="A11" s="27" t="s">
        <v>191</v>
      </c>
      <c r="B11" s="28" t="str">
        <f>'[1]Расходы №5'!D74</f>
        <v>7950301</v>
      </c>
      <c r="C11" s="29"/>
      <c r="D11" s="30">
        <f>'Расходы №5'!H71</f>
        <v>84000</v>
      </c>
      <c r="E11" s="25"/>
      <c r="F11" s="26"/>
      <c r="G11" s="26"/>
      <c r="H11" s="26"/>
    </row>
    <row r="12" spans="1:8" ht="47.25">
      <c r="A12" s="27" t="s">
        <v>192</v>
      </c>
      <c r="B12" s="28" t="s">
        <v>9</v>
      </c>
      <c r="C12" s="29"/>
      <c r="D12" s="30">
        <f>'Расходы №5'!H91</f>
        <v>117300</v>
      </c>
      <c r="E12" s="25"/>
      <c r="F12" s="26"/>
      <c r="G12" s="26"/>
      <c r="H12" s="26"/>
    </row>
    <row r="13" spans="1:8" ht="15.75">
      <c r="A13" s="31" t="s">
        <v>193</v>
      </c>
      <c r="B13" s="32">
        <f>'[1]Расходы №5'!D181</f>
        <v>7950801</v>
      </c>
      <c r="C13" s="32"/>
      <c r="D13" s="33">
        <f>'Расходы №5'!H153</f>
        <v>91000</v>
      </c>
      <c r="E13" s="33" t="e">
        <f>'[1]Расходы №5'!#REF!</f>
        <v>#REF!</v>
      </c>
      <c r="F13" s="34"/>
      <c r="G13" s="34"/>
      <c r="H13" s="34"/>
    </row>
    <row r="14" spans="1:8" ht="15.75">
      <c r="A14" s="31" t="s">
        <v>194</v>
      </c>
      <c r="B14" s="35" t="str">
        <f>'[1]Расходы №5'!D192</f>
        <v>7951101</v>
      </c>
      <c r="C14" s="32"/>
      <c r="D14" s="33">
        <f>'Расходы №5'!H163</f>
        <v>89000</v>
      </c>
      <c r="E14" s="34"/>
      <c r="F14" s="34"/>
      <c r="G14" s="34"/>
      <c r="H14" s="34"/>
    </row>
    <row r="15" spans="1:8" ht="27" customHeight="1">
      <c r="A15" s="36" t="s">
        <v>3</v>
      </c>
      <c r="B15" s="36"/>
      <c r="C15" s="36"/>
      <c r="D15" s="30">
        <f>SUM(D11:D14)</f>
        <v>381300</v>
      </c>
      <c r="E15" s="25"/>
      <c r="F15" s="26"/>
      <c r="G15" s="26"/>
      <c r="H15" s="26"/>
    </row>
    <row r="16" spans="5:8" ht="15">
      <c r="E16" s="11"/>
      <c r="F16" s="12"/>
      <c r="G16" s="12"/>
      <c r="H16" s="12"/>
    </row>
  </sheetData>
  <sheetProtection/>
  <mergeCells count="6">
    <mergeCell ref="D9:H9"/>
    <mergeCell ref="A1:E1"/>
    <mergeCell ref="A2:E2"/>
    <mergeCell ref="A7:D8"/>
    <mergeCell ref="A3:E3"/>
    <mergeCell ref="A4:E4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G16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61.25390625" style="0" customWidth="1"/>
    <col min="2" max="2" width="10.625" style="0" customWidth="1"/>
    <col min="3" max="3" width="12.00390625" style="0" customWidth="1"/>
    <col min="4" max="4" width="13.625" style="0" customWidth="1"/>
  </cols>
  <sheetData>
    <row r="1" spans="1:7" ht="15">
      <c r="A1" s="180" t="s">
        <v>11</v>
      </c>
      <c r="B1" s="180"/>
      <c r="C1" s="180"/>
      <c r="D1" s="180"/>
      <c r="E1" s="9"/>
      <c r="F1" s="9"/>
      <c r="G1" s="9"/>
    </row>
    <row r="2" spans="1:7" ht="15">
      <c r="A2" s="180" t="s">
        <v>0</v>
      </c>
      <c r="B2" s="180"/>
      <c r="C2" s="180"/>
      <c r="D2" s="180"/>
      <c r="E2" s="9"/>
      <c r="F2" s="9"/>
      <c r="G2" s="9"/>
    </row>
    <row r="3" spans="1:7" ht="15">
      <c r="A3" s="180" t="s">
        <v>4</v>
      </c>
      <c r="B3" s="180"/>
      <c r="C3" s="180"/>
      <c r="D3" s="180"/>
      <c r="E3" s="9"/>
      <c r="F3" s="9"/>
      <c r="G3" s="9"/>
    </row>
    <row r="4" spans="1:7" ht="15">
      <c r="A4" s="180" t="s">
        <v>201</v>
      </c>
      <c r="B4" s="180"/>
      <c r="C4" s="180"/>
      <c r="D4" s="180"/>
      <c r="E4" s="9"/>
      <c r="F4" s="9"/>
      <c r="G4" s="9"/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4.25" customHeight="1">
      <c r="A7" s="178" t="s">
        <v>197</v>
      </c>
      <c r="B7" s="178"/>
      <c r="C7" s="178"/>
      <c r="D7" s="178"/>
      <c r="E7" s="10"/>
      <c r="F7" s="10"/>
      <c r="G7" s="10"/>
    </row>
    <row r="8" spans="1:7" ht="21.75" customHeight="1">
      <c r="A8" s="178"/>
      <c r="B8" s="178"/>
      <c r="C8" s="178"/>
      <c r="D8" s="178"/>
      <c r="E8" s="10"/>
      <c r="F8" s="10"/>
      <c r="G8" s="10"/>
    </row>
    <row r="9" spans="1:7" ht="15">
      <c r="A9" s="3"/>
      <c r="B9" s="3"/>
      <c r="C9" s="3"/>
      <c r="D9" s="178"/>
      <c r="E9" s="178"/>
      <c r="F9" s="178"/>
      <c r="G9" s="178"/>
    </row>
    <row r="10" spans="1:7" ht="28.5">
      <c r="A10" s="18" t="s">
        <v>190</v>
      </c>
      <c r="B10" s="18" t="s">
        <v>1</v>
      </c>
      <c r="C10" s="4" t="s">
        <v>6</v>
      </c>
      <c r="D10" s="4" t="s">
        <v>175</v>
      </c>
      <c r="E10" s="12"/>
      <c r="F10" s="12"/>
      <c r="G10" s="12"/>
    </row>
    <row r="11" spans="1:7" ht="31.5">
      <c r="A11" s="27" t="s">
        <v>195</v>
      </c>
      <c r="B11" s="13" t="str">
        <f>'[1]Расходы №5'!D74</f>
        <v>7950301</v>
      </c>
      <c r="C11" s="14">
        <v>84000</v>
      </c>
      <c r="D11" s="14">
        <v>84000</v>
      </c>
      <c r="E11" s="12"/>
      <c r="F11" s="12"/>
      <c r="G11" s="12"/>
    </row>
    <row r="12" spans="1:7" ht="47.25">
      <c r="A12" s="27" t="s">
        <v>196</v>
      </c>
      <c r="B12" s="28" t="s">
        <v>9</v>
      </c>
      <c r="C12" s="14">
        <v>137200</v>
      </c>
      <c r="D12" s="30">
        <v>157800</v>
      </c>
      <c r="E12" s="12"/>
      <c r="F12" s="12"/>
      <c r="G12" s="12"/>
    </row>
    <row r="13" spans="1:4" ht="15.75">
      <c r="A13" s="31" t="s">
        <v>193</v>
      </c>
      <c r="B13" s="15">
        <f>'[1]Расходы №5'!D181</f>
        <v>7950801</v>
      </c>
      <c r="C13" s="16">
        <v>59500</v>
      </c>
      <c r="D13" s="16">
        <v>59500</v>
      </c>
    </row>
    <row r="14" spans="1:4" ht="15.75">
      <c r="A14" s="31" t="s">
        <v>194</v>
      </c>
      <c r="B14" s="17" t="str">
        <f>'[1]Расходы №5'!D192</f>
        <v>7951101</v>
      </c>
      <c r="C14" s="16">
        <v>20000</v>
      </c>
      <c r="D14" s="16">
        <v>20000</v>
      </c>
    </row>
    <row r="15" spans="1:7" ht="21.75" customHeight="1">
      <c r="A15" s="8" t="s">
        <v>3</v>
      </c>
      <c r="B15" s="8"/>
      <c r="C15" s="14">
        <f>SUM(C11:C14)</f>
        <v>300700</v>
      </c>
      <c r="D15" s="14">
        <f>SUM(D11:D14)</f>
        <v>321300</v>
      </c>
      <c r="E15" s="12"/>
      <c r="F15" s="12"/>
      <c r="G15" s="12"/>
    </row>
    <row r="16" spans="5:7" ht="15">
      <c r="E16" s="12"/>
      <c r="F16" s="12"/>
      <c r="G16" s="12"/>
    </row>
  </sheetData>
  <sheetProtection/>
  <mergeCells count="6">
    <mergeCell ref="D9:G9"/>
    <mergeCell ref="A7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2014-01-24T08:04:35Z</cp:lastPrinted>
  <dcterms:created xsi:type="dcterms:W3CDTF">2007-11-26T07:56:42Z</dcterms:created>
  <dcterms:modified xsi:type="dcterms:W3CDTF">2014-01-24T08:05:12Z</dcterms:modified>
  <cp:category/>
  <cp:version/>
  <cp:contentType/>
  <cp:contentStatus/>
</cp:coreProperties>
</file>